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7220" windowHeight="8736"/>
  </bookViews>
  <sheets>
    <sheet name="N35EH" sheetId="1" r:id="rId1"/>
    <sheet name="N35SH (ATF)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11" i="4" l="1"/>
  <c r="B3" i="4" s="1"/>
  <c r="B4" i="4" s="1"/>
  <c r="B5" i="4" s="1"/>
  <c r="G9" i="4"/>
  <c r="F6" i="4" l="1"/>
  <c r="H6" i="4" s="1"/>
  <c r="F8" i="4"/>
  <c r="F9" i="4" s="1"/>
  <c r="H6" i="1"/>
  <c r="F9" i="1"/>
  <c r="G9" i="1"/>
  <c r="F8" i="1"/>
  <c r="F6" i="1"/>
  <c r="B5" i="1"/>
  <c r="B3" i="1"/>
  <c r="B4" i="1" s="1"/>
  <c r="B11" i="1"/>
</calcChain>
</file>

<file path=xl/sharedStrings.xml><?xml version="1.0" encoding="utf-8"?>
<sst xmlns="http://schemas.openxmlformats.org/spreadsheetml/2006/main" count="50" uniqueCount="19">
  <si>
    <t>m0</t>
  </si>
  <si>
    <t>Tbar</t>
  </si>
  <si>
    <t>C</t>
  </si>
  <si>
    <t>T_demag</t>
  </si>
  <si>
    <t>Rated T_demag</t>
  </si>
  <si>
    <t>Rated at H</t>
  </si>
  <si>
    <t>T</t>
  </si>
  <si>
    <t>Actual H</t>
  </si>
  <si>
    <t>H change per 100K</t>
  </si>
  <si>
    <t>T/100K</t>
  </si>
  <si>
    <t>Temnykh 2008 NIM A formula</t>
  </si>
  <si>
    <t>Mrad</t>
  </si>
  <si>
    <t>D_1%</t>
  </si>
  <si>
    <t>Gy</t>
  </si>
  <si>
    <t>Dose</t>
  </si>
  <si>
    <t>%</t>
  </si>
  <si>
    <t>Field loss</t>
  </si>
  <si>
    <t>Factor</t>
  </si>
  <si>
    <t>/Gy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</si>
</sst>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4.4" x14ac:dyDescent="0.3"/>
  <cols>
    <col min="1" max="1" width="11.5546875" bestFit="1" customWidth="1"/>
    <col min="6" max="6" width="8.88671875" customWidth="1"/>
    <col min="8" max="8" width="12" bestFit="1" customWidth="1"/>
  </cols>
  <sheetData>
    <row r="1" spans="1:8" x14ac:dyDescent="0.3">
      <c r="A1" t="s">
        <v>0</v>
      </c>
      <c r="B1">
        <v>-2.68</v>
      </c>
      <c r="D1" t="s">
        <v>10</v>
      </c>
    </row>
    <row r="2" spans="1:8" x14ac:dyDescent="0.3">
      <c r="A2" t="s">
        <v>1</v>
      </c>
      <c r="B2">
        <v>41.4</v>
      </c>
      <c r="C2" t="s">
        <v>2</v>
      </c>
    </row>
    <row r="3" spans="1:8" x14ac:dyDescent="0.3">
      <c r="A3" t="s">
        <v>3</v>
      </c>
      <c r="B3">
        <f>B11</f>
        <v>147.05882352941177</v>
      </c>
      <c r="C3" t="s">
        <v>2</v>
      </c>
    </row>
    <row r="4" spans="1:8" x14ac:dyDescent="0.3">
      <c r="A4" t="s">
        <v>12</v>
      </c>
      <c r="B4">
        <f>10^(B1+B3/B2)</f>
        <v>7.4498151330960454</v>
      </c>
      <c r="C4" t="s">
        <v>11</v>
      </c>
    </row>
    <row r="5" spans="1:8" x14ac:dyDescent="0.3">
      <c r="B5">
        <f>B4*10000</f>
        <v>74498.151330960449</v>
      </c>
      <c r="C5" t="s">
        <v>13</v>
      </c>
      <c r="E5" t="s">
        <v>14</v>
      </c>
      <c r="F5">
        <v>1000</v>
      </c>
      <c r="G5" t="s">
        <v>13</v>
      </c>
    </row>
    <row r="6" spans="1:8" x14ac:dyDescent="0.3">
      <c r="E6" t="s">
        <v>16</v>
      </c>
      <c r="F6">
        <f>F5/B5</f>
        <v>1.3423151878728744E-2</v>
      </c>
      <c r="G6" t="s">
        <v>15</v>
      </c>
      <c r="H6">
        <f>F6*1%*0.2645</f>
        <v>3.5504236719237532E-5</v>
      </c>
    </row>
    <row r="7" spans="1:8" x14ac:dyDescent="0.3">
      <c r="A7" t="s">
        <v>4</v>
      </c>
      <c r="B7">
        <v>200</v>
      </c>
      <c r="C7" t="s">
        <v>2</v>
      </c>
    </row>
    <row r="8" spans="1:8" x14ac:dyDescent="0.3">
      <c r="A8" t="s">
        <v>5</v>
      </c>
      <c r="B8">
        <v>-0.67</v>
      </c>
      <c r="C8" t="s">
        <v>6</v>
      </c>
      <c r="E8" t="s">
        <v>17</v>
      </c>
      <c r="F8">
        <f>1%/B5</f>
        <v>1.3423151878728743E-7</v>
      </c>
      <c r="G8" t="s">
        <v>18</v>
      </c>
    </row>
    <row r="9" spans="1:8" x14ac:dyDescent="0.3">
      <c r="A9" t="s">
        <v>7</v>
      </c>
      <c r="B9">
        <v>-1.3</v>
      </c>
      <c r="C9" t="s">
        <v>6</v>
      </c>
      <c r="F9">
        <f>F8*1000000</f>
        <v>0.13423151878728742</v>
      </c>
      <c r="G9" t="str">
        <f>"/MGy"</f>
        <v>/MGy</v>
      </c>
    </row>
    <row r="10" spans="1:8" x14ac:dyDescent="0.3">
      <c r="A10" t="s">
        <v>8</v>
      </c>
      <c r="B10">
        <v>1.19</v>
      </c>
      <c r="C10" t="s">
        <v>9</v>
      </c>
    </row>
    <row r="11" spans="1:8" x14ac:dyDescent="0.3">
      <c r="A11" t="s">
        <v>3</v>
      </c>
      <c r="B11">
        <f>B7+100*(B9-B8)/B10</f>
        <v>147.05882352941177</v>
      </c>
      <c r="C1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4" x14ac:dyDescent="0.3"/>
  <cols>
    <col min="1" max="1" width="11.5546875" bestFit="1" customWidth="1"/>
    <col min="6" max="6" width="8.88671875" customWidth="1"/>
    <col min="8" max="8" width="12" bestFit="1" customWidth="1"/>
  </cols>
  <sheetData>
    <row r="1" spans="1:8" x14ac:dyDescent="0.3">
      <c r="A1" t="s">
        <v>0</v>
      </c>
      <c r="B1">
        <v>-2.68</v>
      </c>
      <c r="D1" t="s">
        <v>10</v>
      </c>
    </row>
    <row r="2" spans="1:8" x14ac:dyDescent="0.3">
      <c r="A2" t="s">
        <v>1</v>
      </c>
      <c r="B2">
        <v>41.4</v>
      </c>
      <c r="C2" t="s">
        <v>2</v>
      </c>
    </row>
    <row r="3" spans="1:8" x14ac:dyDescent="0.3">
      <c r="A3" t="s">
        <v>3</v>
      </c>
      <c r="B3">
        <f>B11</f>
        <v>97.058823529411768</v>
      </c>
      <c r="C3" t="s">
        <v>2</v>
      </c>
    </row>
    <row r="4" spans="1:8" x14ac:dyDescent="0.3">
      <c r="A4" t="s">
        <v>12</v>
      </c>
      <c r="B4">
        <f>10^(B1+B3/B2)</f>
        <v>0.4617597000246112</v>
      </c>
      <c r="C4" t="s">
        <v>11</v>
      </c>
    </row>
    <row r="5" spans="1:8" x14ac:dyDescent="0.3">
      <c r="B5">
        <f>B4*10000</f>
        <v>4617.5970002461117</v>
      </c>
      <c r="C5" t="s">
        <v>13</v>
      </c>
      <c r="E5" t="s">
        <v>14</v>
      </c>
      <c r="F5">
        <v>1000</v>
      </c>
      <c r="G5" t="s">
        <v>13</v>
      </c>
    </row>
    <row r="6" spans="1:8" x14ac:dyDescent="0.3">
      <c r="E6" t="s">
        <v>16</v>
      </c>
      <c r="F6">
        <f>F5/B5</f>
        <v>0.21656285724949609</v>
      </c>
      <c r="G6" t="s">
        <v>15</v>
      </c>
      <c r="H6">
        <f>F6*1%*0.2645</f>
        <v>5.7280875742491723E-4</v>
      </c>
    </row>
    <row r="7" spans="1:8" x14ac:dyDescent="0.3">
      <c r="A7" t="s">
        <v>4</v>
      </c>
      <c r="B7">
        <v>150</v>
      </c>
      <c r="C7" t="s">
        <v>2</v>
      </c>
    </row>
    <row r="8" spans="1:8" x14ac:dyDescent="0.3">
      <c r="A8" t="s">
        <v>5</v>
      </c>
      <c r="B8">
        <v>-0.67</v>
      </c>
      <c r="C8" t="s">
        <v>6</v>
      </c>
      <c r="E8" t="s">
        <v>17</v>
      </c>
      <c r="F8">
        <f>1%/B5</f>
        <v>2.1656285724949607E-6</v>
      </c>
      <c r="G8" t="s">
        <v>18</v>
      </c>
    </row>
    <row r="9" spans="1:8" x14ac:dyDescent="0.3">
      <c r="A9" t="s">
        <v>7</v>
      </c>
      <c r="B9">
        <v>-1.3</v>
      </c>
      <c r="C9" t="s">
        <v>6</v>
      </c>
      <c r="F9">
        <f>F8*1000000</f>
        <v>2.1656285724949607</v>
      </c>
      <c r="G9" t="str">
        <f>"/MGy"</f>
        <v>/MGy</v>
      </c>
    </row>
    <row r="10" spans="1:8" x14ac:dyDescent="0.3">
      <c r="A10" t="s">
        <v>8</v>
      </c>
      <c r="B10">
        <v>1.19</v>
      </c>
      <c r="C10" t="s">
        <v>9</v>
      </c>
    </row>
    <row r="11" spans="1:8" x14ac:dyDescent="0.3">
      <c r="A11" t="s">
        <v>3</v>
      </c>
      <c r="B11">
        <f>B7+100*(B9-B8)/B10</f>
        <v>97.058823529411768</v>
      </c>
      <c r="C1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N35EH</vt:lpstr>
      <vt:lpstr>N35SH (ATF)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2017-01-24T18:02:11Z</dcterms:created>
  <dcterms:modified xsi:type="dcterms:W3CDTF">2017-01-24T21:12:00Z</dcterms:modified>
</cp:coreProperties>
</file>