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010" windowHeight="9045" activeTab="1"/>
  </bookViews>
  <sheets>
    <sheet name="Twist_Fields" sheetId="1" r:id="rId1"/>
    <sheet name="Twist_Gradients" sheetId="2" r:id="rId2"/>
    <sheet name="Twis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<sst xmlns="http://schemas.openxmlformats.org/spreadsheetml/2006/main" count="34" uniqueCount="32">
  <si>
    <t>Magnet packing factor</t>
  </si>
  <si>
    <t>Goal</t>
  </si>
  <si>
    <t>Positive field efficiency</t>
  </si>
  <si>
    <t>Circumference/ISIS</t>
  </si>
  <si>
    <t>ISIS</t>
  </si>
  <si>
    <t>ISIS12G</t>
  </si>
  <si>
    <t>MeV</t>
  </si>
  <si>
    <t>MeV/c</t>
  </si>
  <si>
    <t>Bavgring</t>
  </si>
  <si>
    <t>Bavgmag</t>
  </si>
  <si>
    <t>Bmax</t>
  </si>
  <si>
    <t>Bmin</t>
  </si>
  <si>
    <t>y</t>
  </si>
  <si>
    <t>Circumference</t>
  </si>
  <si>
    <t>Radius</t>
  </si>
  <si>
    <t>SP</t>
  </si>
  <si>
    <t>Cell length</t>
  </si>
  <si>
    <t>k</t>
  </si>
  <si>
    <t>Sagitta</t>
  </si>
  <si>
    <t>pw</t>
  </si>
  <si>
    <t>B1</t>
  </si>
  <si>
    <t>B2</t>
  </si>
  <si>
    <t>B3</t>
  </si>
  <si>
    <t>B'1</t>
  </si>
  <si>
    <t>B'2</t>
  </si>
  <si>
    <t>B'3</t>
  </si>
  <si>
    <t>Magnets</t>
  </si>
  <si>
    <t>Drifts</t>
  </si>
  <si>
    <t>Number</t>
  </si>
  <si>
    <t>Total length</t>
  </si>
  <si>
    <t>Length each</t>
  </si>
  <si>
    <t>Theta each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</si>
</sst>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32"/>
      <color indexed="8"/>
      <name val="Calibri"/>
      <family val="0"/>
    </font>
    <font>
      <b/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-0.01225"/>
          <c:w val="0.815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Twist!$F$11</c:f>
              <c:strCache>
                <c:ptCount val="1"/>
                <c:pt idx="0">
                  <c:v>B1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Twist!$E$12:$E$230</c:f>
              <c:numCache>
                <c:ptCount val="21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  <c:pt idx="123">
                  <c:v>0.2460000000000002</c:v>
                </c:pt>
                <c:pt idx="124">
                  <c:v>0.2480000000000002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0.2580000000000002</c:v>
                </c:pt>
                <c:pt idx="130">
                  <c:v>0.2600000000000002</c:v>
                </c:pt>
                <c:pt idx="131">
                  <c:v>0.2620000000000002</c:v>
                </c:pt>
                <c:pt idx="132">
                  <c:v>0.2640000000000002</c:v>
                </c:pt>
                <c:pt idx="133">
                  <c:v>0.2660000000000002</c:v>
                </c:pt>
                <c:pt idx="134">
                  <c:v>0.2680000000000002</c:v>
                </c:pt>
                <c:pt idx="135">
                  <c:v>0.2700000000000002</c:v>
                </c:pt>
                <c:pt idx="136">
                  <c:v>0.2720000000000002</c:v>
                </c:pt>
                <c:pt idx="137">
                  <c:v>0.2740000000000002</c:v>
                </c:pt>
                <c:pt idx="138">
                  <c:v>0.2760000000000002</c:v>
                </c:pt>
                <c:pt idx="139">
                  <c:v>0.2780000000000002</c:v>
                </c:pt>
                <c:pt idx="140">
                  <c:v>0.2800000000000002</c:v>
                </c:pt>
                <c:pt idx="141">
                  <c:v>0.2820000000000002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</c:v>
                </c:pt>
                <c:pt idx="148">
                  <c:v>0.2960000000000002</c:v>
                </c:pt>
                <c:pt idx="149">
                  <c:v>0.2980000000000002</c:v>
                </c:pt>
                <c:pt idx="150">
                  <c:v>0.3000000000000002</c:v>
                </c:pt>
                <c:pt idx="151">
                  <c:v>0.3020000000000002</c:v>
                </c:pt>
                <c:pt idx="152">
                  <c:v>0.3040000000000002</c:v>
                </c:pt>
                <c:pt idx="153">
                  <c:v>0.3060000000000002</c:v>
                </c:pt>
                <c:pt idx="154">
                  <c:v>0.3080000000000002</c:v>
                </c:pt>
                <c:pt idx="155">
                  <c:v>0.3100000000000002</c:v>
                </c:pt>
                <c:pt idx="156">
                  <c:v>0.3120000000000002</c:v>
                </c:pt>
                <c:pt idx="157">
                  <c:v>0.3140000000000002</c:v>
                </c:pt>
                <c:pt idx="158">
                  <c:v>0.3160000000000002</c:v>
                </c:pt>
                <c:pt idx="159">
                  <c:v>0.3180000000000002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0.3700000000000003</c:v>
                </c:pt>
                <c:pt idx="186">
                  <c:v>0.3720000000000003</c:v>
                </c:pt>
                <c:pt idx="187">
                  <c:v>0.3740000000000003</c:v>
                </c:pt>
                <c:pt idx="188">
                  <c:v>0.3760000000000003</c:v>
                </c:pt>
                <c:pt idx="189">
                  <c:v>0.3780000000000003</c:v>
                </c:pt>
                <c:pt idx="190">
                  <c:v>0.3800000000000003</c:v>
                </c:pt>
                <c:pt idx="191">
                  <c:v>0.3820000000000003</c:v>
                </c:pt>
                <c:pt idx="192">
                  <c:v>0.3840000000000003</c:v>
                </c:pt>
                <c:pt idx="193">
                  <c:v>0.3860000000000003</c:v>
                </c:pt>
                <c:pt idx="194">
                  <c:v>0.3880000000000003</c:v>
                </c:pt>
                <c:pt idx="195">
                  <c:v>0.3900000000000003</c:v>
                </c:pt>
                <c:pt idx="196">
                  <c:v>0.3920000000000003</c:v>
                </c:pt>
                <c:pt idx="197">
                  <c:v>0.3940000000000003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</c:v>
                </c:pt>
                <c:pt idx="204">
                  <c:v>0.4080000000000003</c:v>
                </c:pt>
                <c:pt idx="205">
                  <c:v>0.4100000000000003</c:v>
                </c:pt>
                <c:pt idx="206">
                  <c:v>0.4120000000000003</c:v>
                </c:pt>
                <c:pt idx="207">
                  <c:v>0.4140000000000003</c:v>
                </c:pt>
                <c:pt idx="208">
                  <c:v>0.4160000000000003</c:v>
                </c:pt>
                <c:pt idx="209">
                  <c:v>0.4180000000000003</c:v>
                </c:pt>
                <c:pt idx="210">
                  <c:v>0.4200000000000003</c:v>
                </c:pt>
                <c:pt idx="211">
                  <c:v>0.4220000000000003</c:v>
                </c:pt>
                <c:pt idx="212">
                  <c:v>0.4240000000000003</c:v>
                </c:pt>
                <c:pt idx="213">
                  <c:v>0.4260000000000003</c:v>
                </c:pt>
                <c:pt idx="214">
                  <c:v>0.4280000000000003</c:v>
                </c:pt>
                <c:pt idx="215">
                  <c:v>0.4300000000000003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</c:numCache>
            </c:numRef>
          </c:xVal>
          <c:yVal>
            <c:numRef>
              <c:f>Twist!$F$12:$F$230</c:f>
              <c:numCache>
                <c:ptCount val="219"/>
                <c:pt idx="0">
                  <c:v>0.5006184784647987</c:v>
                </c:pt>
                <c:pt idx="1">
                  <c:v>0.5050182421394954</c:v>
                </c:pt>
                <c:pt idx="2">
                  <c:v>0.5081864852116376</c:v>
                </c:pt>
                <c:pt idx="3">
                  <c:v>0.5101045000851104</c:v>
                </c:pt>
                <c:pt idx="4">
                  <c:v>0.5107663315172507</c:v>
                </c:pt>
                <c:pt idx="5">
                  <c:v>0.5101790988210062</c:v>
                </c:pt>
                <c:pt idx="6">
                  <c:v>0.5083631913448916</c:v>
                </c:pt>
                <c:pt idx="7">
                  <c:v>0.5053523326786321</c:v>
                </c:pt>
                <c:pt idx="8">
                  <c:v>0.5011935102785174</c:v>
                </c:pt>
                <c:pt idx="9">
                  <c:v>0.49594676851150155</c:v>
                </c:pt>
                <c:pt idx="10">
                  <c:v>0.4896848644688485</c:v>
                </c:pt>
                <c:pt idx="11">
                  <c:v>0.48249278728581596</c:v>
                </c:pt>
                <c:pt idx="12">
                  <c:v>0.4744671431100497</c:v>
                </c:pt>
                <c:pt idx="13">
                  <c:v>0.4657154092741022</c:v>
                </c:pt>
                <c:pt idx="14">
                  <c:v>0.45635506263253356</c:v>
                </c:pt>
                <c:pt idx="15">
                  <c:v>0.4465125884069199</c:v>
                </c:pt>
                <c:pt idx="16">
                  <c:v>0.43632237722822764</c:v>
                </c:pt>
                <c:pt idx="17">
                  <c:v>0.42592551936098044</c:v>
                </c:pt>
                <c:pt idx="18">
                  <c:v>0.4154685063231727</c:v>
                </c:pt>
                <c:pt idx="19">
                  <c:v>0.4051018512661537</c:v>
                </c:pt>
                <c:pt idx="20">
                  <c:v>0.3949786405363662</c:v>
                </c:pt>
                <c:pt idx="21">
                  <c:v>0.3852530297932403</c:v>
                </c:pt>
                <c:pt idx="22">
                  <c:v>0.3760786988928685</c:v>
                </c:pt>
                <c:pt idx="23">
                  <c:v>0.36760728045445</c:v>
                </c:pt>
                <c:pt idx="24">
                  <c:v>0.3599867775960963</c:v>
                </c:pt>
                <c:pt idx="25">
                  <c:v>0.35335998674983865</c:v>
                </c:pt>
                <c:pt idx="26">
                  <c:v>0.3478629417353159</c:v>
                </c:pt>
                <c:pt idx="27">
                  <c:v>0.3436233953817736</c:v>
                </c:pt>
                <c:pt idx="28">
                  <c:v>0.34075935493435694</c:v>
                </c:pt>
                <c:pt idx="29">
                  <c:v>0.3393776872604393</c:v>
                </c:pt>
                <c:pt idx="30">
                  <c:v>0.3395728094837971</c:v>
                </c:pt>
                <c:pt idx="31">
                  <c:v>0.3414254801193752</c:v>
                </c:pt>
                <c:pt idx="32">
                  <c:v>0.3450017050614693</c:v>
                </c:pt>
                <c:pt idx="33">
                  <c:v>0.3503517718973909</c:v>
                </c:pt>
                <c:pt idx="34">
                  <c:v>0.35750942498280686</c:v>
                </c:pt>
                <c:pt idx="35">
                  <c:v>0.3664911925313825</c:v>
                </c:pt>
                <c:pt idx="36">
                  <c:v>0.37729587564918143</c:v>
                </c:pt>
                <c:pt idx="37">
                  <c:v>0.3899042077941732</c:v>
                </c:pt>
                <c:pt idx="38">
                  <c:v>0.4042786915753624</c:v>
                </c:pt>
                <c:pt idx="39">
                  <c:v>0.42036361813809625</c:v>
                </c:pt>
                <c:pt idx="40">
                  <c:v>0.43808527262698865</c:v>
                </c:pt>
                <c:pt idx="41">
                  <c:v>0.4573523273917241</c:v>
                </c:pt>
                <c:pt idx="42">
                  <c:v>0.4780564227209742</c:v>
                </c:pt>
                <c:pt idx="43">
                  <c:v>0.500072932973834</c:v>
                </c:pt>
                <c:pt idx="44">
                  <c:v>0.5232619140453717</c:v>
                </c:pt>
                <c:pt idx="45">
                  <c:v>0.5474692261724591</c:v>
                </c:pt>
                <c:pt idx="46">
                  <c:v>0.5725278241777008</c:v>
                </c:pt>
                <c:pt idx="47">
                  <c:v>0.5982592053829477</c:v>
                </c:pt>
                <c:pt idx="48">
                  <c:v>0.6244750036194053</c:v>
                </c:pt>
                <c:pt idx="49">
                  <c:v>0.6509787160383874</c:v>
                </c:pt>
                <c:pt idx="50">
                  <c:v>0.6775675478045247</c:v>
                </c:pt>
                <c:pt idx="51">
                  <c:v>0.704034358250294</c:v>
                </c:pt>
                <c:pt idx="52">
                  <c:v>0.7301696907048022</c:v>
                </c:pt>
                <c:pt idx="53">
                  <c:v>0.7557638669975438</c:v>
                </c:pt>
                <c:pt idx="54">
                  <c:v>0.7806091265948097</c:v>
                </c:pt>
                <c:pt idx="55">
                  <c:v>0.8045017894666057</c:v>
                </c:pt>
                <c:pt idx="56">
                  <c:v>0.8272444211178004</c:v>
                </c:pt>
                <c:pt idx="57">
                  <c:v>0.8486479777595124</c:v>
                </c:pt>
                <c:pt idx="58">
                  <c:v>0.8685339093542566</c:v>
                </c:pt>
                <c:pt idx="59">
                  <c:v>0.8867361982479741</c:v>
                </c:pt>
                <c:pt idx="60">
                  <c:v>0.9031033113084137</c:v>
                </c:pt>
                <c:pt idx="61">
                  <c:v>0.9175000439249177</c:v>
                </c:pt>
                <c:pt idx="62">
                  <c:v>0.9298092348896921</c:v>
                </c:pt>
                <c:pt idx="63">
                  <c:v>0.9399333320729336</c:v>
                </c:pt>
                <c:pt idx="64">
                  <c:v>0.9477957899192682</c:v>
                </c:pt>
                <c:pt idx="65">
                  <c:v>0.9533422811239617</c:v>
                </c:pt>
                <c:pt idx="66">
                  <c:v>0.9565417063850579</c:v>
                </c:pt>
                <c:pt idx="67">
                  <c:v>0.95738698786053</c:v>
                </c:pt>
                <c:pt idx="68">
                  <c:v>0.9558956338739317</c:v>
                </c:pt>
                <c:pt idx="69">
                  <c:v>0.9521100644920967</c:v>
                </c:pt>
                <c:pt idx="70">
                  <c:v>0.9460976898262733</c:v>
                </c:pt>
                <c:pt idx="71">
                  <c:v>0.9379507352639884</c:v>
                </c:pt>
                <c:pt idx="72">
                  <c:v>0.9277858103014853</c:v>
                </c:pt>
                <c:pt idx="73">
                  <c:v>0.9157432201928073</c:v>
                </c:pt>
                <c:pt idx="74">
                  <c:v>0.9019860222372823</c:v>
                </c:pt>
                <c:pt idx="75">
                  <c:v>0.8866988311668708</c:v>
                </c:pt>
                <c:pt idx="76">
                  <c:v>0.8700863807424541</c:v>
                </c:pt>
                <c:pt idx="77">
                  <c:v>0.8523718512967174</c:v>
                </c:pt>
                <c:pt idx="78">
                  <c:v>0.8337949755437549</c:v>
                </c:pt>
                <c:pt idx="79">
                  <c:v>0.8146099374845444</c:v>
                </c:pt>
                <c:pt idx="80">
                  <c:v>0.7950830816460264</c:v>
                </c:pt>
                <c:pt idx="81">
                  <c:v>0.7754904521730257</c:v>
                </c:pt>
                <c:pt idx="82">
                  <c:v>0.7561151834209169</c:v>
                </c:pt>
                <c:pt idx="83">
                  <c:v>0.7372447656479223</c:v>
                </c:pt>
                <c:pt idx="84">
                  <c:v>0.7191682111557799</c:v>
                </c:pt>
                <c:pt idx="85">
                  <c:v>0.7021731477543648</c:v>
                </c:pt>
                <c:pt idx="86">
                  <c:v>0.6865428677095534</c:v>
                </c:pt>
                <c:pt idx="87">
                  <c:v>0.6725533613562602</c:v>
                </c:pt>
                <c:pt idx="88">
                  <c:v>0.6604703653043968</c:v>
                </c:pt>
                <c:pt idx="89">
                  <c:v>0.6505464556213636</c:v>
                </c:pt>
                <c:pt idx="90">
                  <c:v>0.6430182165300117</c:v>
                </c:pt>
                <c:pt idx="91">
                  <c:v>0.6381035150082323</c:v>
                </c:pt>
                <c:pt idx="92">
                  <c:v>0.635998911210698</c:v>
                </c:pt>
                <c:pt idx="93">
                  <c:v>0.6368772338532931</c:v>
                </c:pt>
                <c:pt idx="94">
                  <c:v>0.6408853486079673</c:v>
                </c:pt>
                <c:pt idx="95">
                  <c:v>0.6481421461549853</c:v>
                </c:pt>
                <c:pt idx="96">
                  <c:v>0.6587367748388744</c:v>
                </c:pt>
                <c:pt idx="97">
                  <c:v>0.6727271408850611</c:v>
                </c:pt>
                <c:pt idx="98">
                  <c:v>0.6901386968706871</c:v>
                </c:pt>
                <c:pt idx="99">
                  <c:v>0.7109635366229385</c:v>
                </c:pt>
                <c:pt idx="100">
                  <c:v>0.7351598119619188</c:v>
                </c:pt>
                <c:pt idx="101">
                  <c:v>0.7626514837359514</c:v>
                </c:pt>
                <c:pt idx="102">
                  <c:v>0.7933284164412041</c:v>
                </c:pt>
                <c:pt idx="103">
                  <c:v>0.8270468224030566</c:v>
                </c:pt>
                <c:pt idx="104">
                  <c:v>0.8636300580542817</c:v>
                </c:pt>
                <c:pt idx="105">
                  <c:v>0.9028697713073724</c:v>
                </c:pt>
                <c:pt idx="106">
                  <c:v>0.9445273954193729</c:v>
                </c:pt>
                <c:pt idx="107">
                  <c:v>0.9883359811227851</c:v>
                </c:pt>
                <c:pt idx="108">
                  <c:v>1.0340023551819846</c:v>
                </c:pt>
                <c:pt idx="109">
                  <c:v>1.0812095899680876</c:v>
                </c:pt>
                <c:pt idx="110">
                  <c:v>1.1296197651637605</c:v>
                </c:pt>
                <c:pt idx="111">
                  <c:v>1.1788769993501773</c:v>
                </c:pt>
                <c:pt idx="112">
                  <c:v>1.2286107260279857</c:v>
                </c:pt>
                <c:pt idx="113">
                  <c:v>1.2784391856185158</c:v>
                </c:pt>
                <c:pt idx="114">
                  <c:v>1.3279731022151742</c:v>
                </c:pt>
                <c:pt idx="115">
                  <c:v>1.3768195113409085</c:v>
                </c:pt>
                <c:pt idx="116">
                  <c:v>1.424585702746753</c:v>
                </c:pt>
                <c:pt idx="117">
                  <c:v>1.4708832403872947</c:v>
                </c:pt>
                <c:pt idx="118">
                  <c:v>1.5153320201573497</c:v>
                </c:pt>
                <c:pt idx="119">
                  <c:v>1.5575643247929887</c:v>
                </c:pt>
                <c:pt idx="120">
                  <c:v>1.5972288345488617</c:v>
                </c:pt>
                <c:pt idx="121">
                  <c:v>1.6339945518784575</c:v>
                </c:pt>
                <c:pt idx="122">
                  <c:v>1.6675545983766558</c:v>
                </c:pt>
                <c:pt idx="123">
                  <c:v>1.6976298427027507</c:v>
                </c:pt>
                <c:pt idx="124">
                  <c:v>1.7239723190910503</c:v>
                </c:pt>
                <c:pt idx="125">
                  <c:v>1.7463683973746973</c:v>
                </c:pt>
                <c:pt idx="126">
                  <c:v>1.764641667191906</c:v>
                </c:pt>
                <c:pt idx="127">
                  <c:v>1.7786555012030243</c:v>
                </c:pt>
                <c:pt idx="128">
                  <c:v>1.7883152647082226</c:v>
                </c:pt>
                <c:pt idx="129">
                  <c:v>1.7935701420011119</c:v>
                </c:pt>
                <c:pt idx="130">
                  <c:v>1.7944145531010038</c:v>
                </c:pt>
                <c:pt idx="131">
                  <c:v>1.7908891381493668</c:v>
                </c:pt>
                <c:pt idx="132">
                  <c:v>1.7830812907040592</c:v>
                </c:pt>
                <c:pt idx="133">
                  <c:v>1.7711252253839236</c:v>
                </c:pt>
                <c:pt idx="134">
                  <c:v>1.7552015697688923</c:v>
                </c:pt>
                <c:pt idx="135">
                  <c:v>1.7355364751061317</c:v>
                </c:pt>
                <c:pt idx="136">
                  <c:v>1.7124002451675504</c:v>
                </c:pt>
                <c:pt idx="137">
                  <c:v>1.6861054875023063</c:v>
                </c:pt>
                <c:pt idx="138">
                  <c:v>1.6570047962819552</c:v>
                </c:pt>
                <c:pt idx="139">
                  <c:v>1.6254879808962355</c:v>
                </c:pt>
                <c:pt idx="140">
                  <c:v>1.591978859373704</c:v>
                </c:pt>
                <c:pt idx="141">
                  <c:v>1.556931640522567</c:v>
                </c:pt>
                <c:pt idx="142">
                  <c:v>1.5208269233619935</c:v>
                </c:pt>
                <c:pt idx="143">
                  <c:v>1.4841673468923529</c:v>
                </c:pt>
                <c:pt idx="144">
                  <c:v>1.4474729274846148</c:v>
                </c:pt>
                <c:pt idx="145">
                  <c:v>1.4112761251063684</c:v>
                </c:pt>
                <c:pt idx="146">
                  <c:v>1.3761166831986058</c:v>
                </c:pt>
                <c:pt idx="147">
                  <c:v>1.3425362902298998</c:v>
                </c:pt>
                <c:pt idx="148">
                  <c:v>1.311073113742527</c:v>
                </c:pt>
                <c:pt idx="149">
                  <c:v>1.282256260031287</c:v>
                </c:pt>
                <c:pt idx="150">
                  <c:v>1.25660021442736</c:v>
                </c:pt>
                <c:pt idx="151">
                  <c:v>1.2345993184677453</c:v>
                </c:pt>
                <c:pt idx="152">
                  <c:v>1.2167223409918382</c:v>
                </c:pt>
                <c:pt idx="153">
                  <c:v>1.2034072004015923</c:v>
                </c:pt>
                <c:pt idx="154">
                  <c:v>1.1950558949371823</c:v>
                </c:pt>
                <c:pt idx="155">
                  <c:v>1.192029696848252</c:v>
                </c:pt>
                <c:pt idx="156">
                  <c:v>1.1946446647798017</c:v>
                </c:pt>
                <c:pt idx="157">
                  <c:v>1.203167526545493</c:v>
                </c:pt>
                <c:pt idx="158">
                  <c:v>1.217811981739758</c:v>
                </c:pt>
                <c:pt idx="159">
                  <c:v>1.238735470359621</c:v>
                </c:pt>
                <c:pt idx="160">
                  <c:v>1.2660364497898156</c:v>
                </c:pt>
                <c:pt idx="161">
                  <c:v>1.2997522181785843</c:v>
                </c:pt>
                <c:pt idx="162">
                  <c:v>1.3398573174303696</c:v>
                </c:pt>
                <c:pt idx="163">
                  <c:v>1.386262543804752</c:v>
                </c:pt>
                <c:pt idx="164">
                  <c:v>1.438814588483022</c:v>
                </c:pt>
                <c:pt idx="165">
                  <c:v>1.4972963244942428</c:v>
                </c:pt>
                <c:pt idx="166">
                  <c:v>1.5614277501353804</c:v>
                </c:pt>
                <c:pt idx="167">
                  <c:v>1.6308675925331226</c:v>
                </c:pt>
                <c:pt idx="168">
                  <c:v>1.705215568339868</c:v>
                </c:pt>
                <c:pt idx="169">
                  <c:v>1.7840152917973624</c:v>
                </c:pt>
                <c:pt idx="170">
                  <c:v>1.8667578136054932</c:v>
                </c:pt>
                <c:pt idx="171">
                  <c:v>1.9528857672694049</c:v>
                </c:pt>
                <c:pt idx="172">
                  <c:v>2.0417980929346933</c:v>
                </c:pt>
                <c:pt idx="173">
                  <c:v>2.132855302228331</c:v>
                </c:pt>
                <c:pt idx="174">
                  <c:v>2.225385241371417</c:v>
                </c:pt>
                <c:pt idx="175">
                  <c:v>2.3186893038876493</c:v>
                </c:pt>
                <c:pt idx="176">
                  <c:v>2.412049038665404</c:v>
                </c:pt>
                <c:pt idx="177">
                  <c:v>2.504733094005628</c:v>
                </c:pt>
                <c:pt idx="178">
                  <c:v>2.5960044336637367</c:v>
                </c:pt>
                <c:pt idx="179">
                  <c:v>2.685127756828604</c:v>
                </c:pt>
                <c:pt idx="180">
                  <c:v>2.771377050528072</c:v>
                </c:pt>
                <c:pt idx="181">
                  <c:v>2.8540432001560876</c:v>
                </c:pt>
                <c:pt idx="182">
                  <c:v>2.9324415817230074</c:v>
                </c:pt>
                <c:pt idx="183">
                  <c:v>3.0059195580736326</c:v>
                </c:pt>
                <c:pt idx="184">
                  <c:v>3.0738638007256522</c:v>
                </c:pt>
                <c:pt idx="185">
                  <c:v>3.135707359175943</c:v>
                </c:pt>
                <c:pt idx="186">
                  <c:v>3.190936400517461</c:v>
                </c:pt>
                <c:pt idx="187">
                  <c:v>3.239096544011436</c:v>
                </c:pt>
                <c:pt idx="188">
                  <c:v>3.2797987178658854</c:v>
                </c:pt>
                <c:pt idx="189">
                  <c:v>3.3127244688721427</c:v>
                </c:pt>
                <c:pt idx="190">
                  <c:v>3.3376306597272145</c:v>
                </c:pt>
                <c:pt idx="191">
                  <c:v>3.35435349379462</c:v>
                </c:pt>
                <c:pt idx="192">
                  <c:v>3.3628118126948037</c:v>
                </c:pt>
                <c:pt idx="193">
                  <c:v>3.363009618425192</c:v>
                </c:pt>
                <c:pt idx="194">
                  <c:v>3.355037778638674</c:v>
                </c:pt>
                <c:pt idx="195">
                  <c:v>3.3390748811997346</c:v>
                </c:pt>
                <c:pt idx="196">
                  <c:v>3.3153872121245387</c:v>
                </c:pt>
                <c:pt idx="197">
                  <c:v>3.2843278394236157</c:v>
                </c:pt>
                <c:pt idx="198">
                  <c:v>3.246334794126311</c:v>
                </c:pt>
                <c:pt idx="199">
                  <c:v>3.20192834879255</c:v>
                </c:pt>
                <c:pt idx="200">
                  <c:v>3.151707403023006</c:v>
                </c:pt>
                <c:pt idx="201">
                  <c:v>3.096344994773413</c:v>
                </c:pt>
                <c:pt idx="202">
                  <c:v>3.0365829655694765</c:v>
                </c:pt>
                <c:pt idx="203">
                  <c:v>2.973225816910734</c:v>
                </c:pt>
                <c:pt idx="204">
                  <c:v>2.9071338041494172</c:v>
                </c:pt>
                <c:pt idx="205">
                  <c:v>2.8392153228378283</c:v>
                </c:pt>
                <c:pt idx="206">
                  <c:v>2.770418650860685</c:v>
                </c:pt>
                <c:pt idx="207">
                  <c:v>2.7017231175146024</c:v>
                </c:pt>
                <c:pt idx="208">
                  <c:v>2.634129777975512</c:v>
                </c:pt>
                <c:pt idx="209">
                  <c:v>2.5686516782212356</c:v>
                </c:pt>
                <c:pt idx="210">
                  <c:v>2.506303801369396</c:v>
                </c:pt>
                <c:pt idx="211">
                  <c:v>2.4480927914757142</c:v>
                </c:pt>
                <c:pt idx="212">
                  <c:v>2.3950065550464905</c:v>
                </c:pt>
                <c:pt idx="213">
                  <c:v>2.3480038437907127</c:v>
                </c:pt>
                <c:pt idx="214">
                  <c:v>2.308003924419902</c:v>
                </c:pt>
                <c:pt idx="215">
                  <c:v>2.2758764425540634</c:v>
                </c:pt>
                <c:pt idx="216">
                  <c:v>2.252431587976185</c:v>
                </c:pt>
                <c:pt idx="217">
                  <c:v>2.238410667572686</c:v>
                </c:pt>
                <c:pt idx="218">
                  <c:v>2.2344771902897116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Twist!$G$11</c:f>
              <c:strCache>
                <c:ptCount val="1"/>
                <c:pt idx="0">
                  <c:v>B2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Twist!$E$12:$E$230</c:f>
              <c:numCache>
                <c:ptCount val="21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  <c:pt idx="123">
                  <c:v>0.2460000000000002</c:v>
                </c:pt>
                <c:pt idx="124">
                  <c:v>0.2480000000000002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0.2580000000000002</c:v>
                </c:pt>
                <c:pt idx="130">
                  <c:v>0.2600000000000002</c:v>
                </c:pt>
                <c:pt idx="131">
                  <c:v>0.2620000000000002</c:v>
                </c:pt>
                <c:pt idx="132">
                  <c:v>0.2640000000000002</c:v>
                </c:pt>
                <c:pt idx="133">
                  <c:v>0.2660000000000002</c:v>
                </c:pt>
                <c:pt idx="134">
                  <c:v>0.2680000000000002</c:v>
                </c:pt>
                <c:pt idx="135">
                  <c:v>0.2700000000000002</c:v>
                </c:pt>
                <c:pt idx="136">
                  <c:v>0.2720000000000002</c:v>
                </c:pt>
                <c:pt idx="137">
                  <c:v>0.2740000000000002</c:v>
                </c:pt>
                <c:pt idx="138">
                  <c:v>0.2760000000000002</c:v>
                </c:pt>
                <c:pt idx="139">
                  <c:v>0.2780000000000002</c:v>
                </c:pt>
                <c:pt idx="140">
                  <c:v>0.2800000000000002</c:v>
                </c:pt>
                <c:pt idx="141">
                  <c:v>0.2820000000000002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</c:v>
                </c:pt>
                <c:pt idx="148">
                  <c:v>0.2960000000000002</c:v>
                </c:pt>
                <c:pt idx="149">
                  <c:v>0.2980000000000002</c:v>
                </c:pt>
                <c:pt idx="150">
                  <c:v>0.3000000000000002</c:v>
                </c:pt>
                <c:pt idx="151">
                  <c:v>0.3020000000000002</c:v>
                </c:pt>
                <c:pt idx="152">
                  <c:v>0.3040000000000002</c:v>
                </c:pt>
                <c:pt idx="153">
                  <c:v>0.3060000000000002</c:v>
                </c:pt>
                <c:pt idx="154">
                  <c:v>0.3080000000000002</c:v>
                </c:pt>
                <c:pt idx="155">
                  <c:v>0.3100000000000002</c:v>
                </c:pt>
                <c:pt idx="156">
                  <c:v>0.3120000000000002</c:v>
                </c:pt>
                <c:pt idx="157">
                  <c:v>0.3140000000000002</c:v>
                </c:pt>
                <c:pt idx="158">
                  <c:v>0.3160000000000002</c:v>
                </c:pt>
                <c:pt idx="159">
                  <c:v>0.3180000000000002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0.3700000000000003</c:v>
                </c:pt>
                <c:pt idx="186">
                  <c:v>0.3720000000000003</c:v>
                </c:pt>
                <c:pt idx="187">
                  <c:v>0.3740000000000003</c:v>
                </c:pt>
                <c:pt idx="188">
                  <c:v>0.3760000000000003</c:v>
                </c:pt>
                <c:pt idx="189">
                  <c:v>0.3780000000000003</c:v>
                </c:pt>
                <c:pt idx="190">
                  <c:v>0.3800000000000003</c:v>
                </c:pt>
                <c:pt idx="191">
                  <c:v>0.3820000000000003</c:v>
                </c:pt>
                <c:pt idx="192">
                  <c:v>0.3840000000000003</c:v>
                </c:pt>
                <c:pt idx="193">
                  <c:v>0.3860000000000003</c:v>
                </c:pt>
                <c:pt idx="194">
                  <c:v>0.3880000000000003</c:v>
                </c:pt>
                <c:pt idx="195">
                  <c:v>0.3900000000000003</c:v>
                </c:pt>
                <c:pt idx="196">
                  <c:v>0.3920000000000003</c:v>
                </c:pt>
                <c:pt idx="197">
                  <c:v>0.3940000000000003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</c:v>
                </c:pt>
                <c:pt idx="204">
                  <c:v>0.4080000000000003</c:v>
                </c:pt>
                <c:pt idx="205">
                  <c:v>0.4100000000000003</c:v>
                </c:pt>
                <c:pt idx="206">
                  <c:v>0.4120000000000003</c:v>
                </c:pt>
                <c:pt idx="207">
                  <c:v>0.4140000000000003</c:v>
                </c:pt>
                <c:pt idx="208">
                  <c:v>0.4160000000000003</c:v>
                </c:pt>
                <c:pt idx="209">
                  <c:v>0.4180000000000003</c:v>
                </c:pt>
                <c:pt idx="210">
                  <c:v>0.4200000000000003</c:v>
                </c:pt>
                <c:pt idx="211">
                  <c:v>0.4220000000000003</c:v>
                </c:pt>
                <c:pt idx="212">
                  <c:v>0.4240000000000003</c:v>
                </c:pt>
                <c:pt idx="213">
                  <c:v>0.4260000000000003</c:v>
                </c:pt>
                <c:pt idx="214">
                  <c:v>0.4280000000000003</c:v>
                </c:pt>
                <c:pt idx="215">
                  <c:v>0.4300000000000003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</c:numCache>
            </c:numRef>
          </c:xVal>
          <c:yVal>
            <c:numRef>
              <c:f>Twist!$G$12:$G$230</c:f>
              <c:numCache>
                <c:ptCount val="219"/>
                <c:pt idx="0">
                  <c:v>0.3128865490404993</c:v>
                </c:pt>
                <c:pt idx="1">
                  <c:v>0.3054174770950156</c:v>
                </c:pt>
                <c:pt idx="2">
                  <c:v>0.29851166737370816</c:v>
                </c:pt>
                <c:pt idx="3">
                  <c:v>0.2922893550581455</c:v>
                </c:pt>
                <c:pt idx="4">
                  <c:v>0.28686662386823886</c:v>
                </c:pt>
                <c:pt idx="5">
                  <c:v>0.2823541428301589</c:v>
                </c:pt>
                <c:pt idx="6">
                  <c:v>0.2788559327567963</c:v>
                </c:pt>
                <c:pt idx="7">
                  <c:v>0.276468175614772</c:v>
                </c:pt>
                <c:pt idx="8">
                  <c:v>0.2752780797809925</c:v>
                </c:pt>
                <c:pt idx="9">
                  <c:v>0.275362813884739</c:v>
                </c:pt>
                <c:pt idx="10">
                  <c:v>0.27678852148866273</c:v>
                </c:pt>
                <c:pt idx="11">
                  <c:v>0.2796094282855966</c:v>
                </c:pt>
                <c:pt idx="12">
                  <c:v>0.2838670527809661</c:v>
                </c:pt>
                <c:pt idx="13">
                  <c:v>0.2895895305973511</c:v>
                </c:pt>
                <c:pt idx="14">
                  <c:v>0.29679106158436586</c:v>
                </c:pt>
                <c:pt idx="15">
                  <c:v>0.3054714878507759</c:v>
                </c:pt>
                <c:pt idx="16">
                  <c:v>0.3156160096652418</c:v>
                </c:pt>
                <c:pt idx="17">
                  <c:v>0.32719504490710644</c:v>
                </c:pt>
                <c:pt idx="18">
                  <c:v>0.3401642364001979</c:v>
                </c:pt>
                <c:pt idx="19">
                  <c:v>0.35446461004277063</c:v>
                </c:pt>
                <c:pt idx="20">
                  <c:v>0.37002288516848414</c:v>
                </c:pt>
                <c:pt idx="21">
                  <c:v>0.38675193705060074</c:v>
                </c:pt>
                <c:pt idx="22">
                  <c:v>0.40455140990901006</c:v>
                </c:pt>
                <c:pt idx="23">
                  <c:v>0.4233084772124589</c:v>
                </c:pt>
                <c:pt idx="24">
                  <c:v>0.4428987445021817</c:v>
                </c:pt>
                <c:pt idx="25">
                  <c:v>0.4631872884139593</c:v>
                </c:pt>
                <c:pt idx="26">
                  <c:v>0.48402982405962436</c:v>
                </c:pt>
                <c:pt idx="27">
                  <c:v>0.5052739914622919</c:v>
                </c:pt>
                <c:pt idx="28">
                  <c:v>0.5267607503380958</c:v>
                </c:pt>
                <c:pt idx="29">
                  <c:v>0.54832587119652</c:v>
                </c:pt>
                <c:pt idx="30">
                  <c:v>0.5698015095066615</c:v>
                </c:pt>
                <c:pt idx="31">
                  <c:v>0.5910178485623402</c:v>
                </c:pt>
                <c:pt idx="32">
                  <c:v>0.6118047956884949</c:v>
                </c:pt>
                <c:pt idx="33">
                  <c:v>0.6319937155773456</c:v>
                </c:pt>
                <c:pt idx="34">
                  <c:v>0.6514191838368552</c:v>
                </c:pt>
                <c:pt idx="35">
                  <c:v>0.669920743286237</c:v>
                </c:pt>
                <c:pt idx="36">
                  <c:v>0.6873446451524464</c:v>
                </c:pt>
                <c:pt idx="37">
                  <c:v>0.703545557114986</c:v>
                </c:pt>
                <c:pt idx="38">
                  <c:v>0.7183882201195924</c:v>
                </c:pt>
                <c:pt idx="39">
                  <c:v>0.7317490360383493</c:v>
                </c:pt>
                <c:pt idx="40">
                  <c:v>0.7435175685966121</c:v>
                </c:pt>
                <c:pt idx="41">
                  <c:v>0.753597940516079</c:v>
                </c:pt>
                <c:pt idx="42">
                  <c:v>0.7619101105367854</c:v>
                </c:pt>
                <c:pt idx="43">
                  <c:v>0.7683910148751714</c:v>
                </c:pt>
                <c:pt idx="44">
                  <c:v>0.7729955587452262</c:v>
                </c:pt>
                <c:pt idx="45">
                  <c:v>0.7756974448076973</c:v>
                </c:pt>
                <c:pt idx="46">
                  <c:v>0.7764898268092024</c:v>
                </c:pt>
                <c:pt idx="47">
                  <c:v>0.775385778217834</c:v>
                </c:pt>
                <c:pt idx="48">
                  <c:v>0.7724185673416799</c:v>
                </c:pt>
                <c:pt idx="49">
                  <c:v>0.767641732217244</c:v>
                </c:pt>
                <c:pt idx="50">
                  <c:v>0.7611289504601098</c:v>
                </c:pt>
                <c:pt idx="51">
                  <c:v>0.7529737012630429</c:v>
                </c:pt>
                <c:pt idx="52">
                  <c:v>0.7432887187885342</c:v>
                </c:pt>
                <c:pt idx="53">
                  <c:v>0.7322052383139089</c:v>
                </c:pt>
                <c:pt idx="54">
                  <c:v>0.7198720386270739</c:v>
                </c:pt>
                <c:pt idx="55">
                  <c:v>0.7064542863184716</c:v>
                </c:pt>
                <c:pt idx="56">
                  <c:v>0.692132189748162</c:v>
                </c:pt>
                <c:pt idx="57">
                  <c:v>0.6770994725640976</c:v>
                </c:pt>
                <c:pt idx="58">
                  <c:v>0.6615616786865114</c:v>
                </c:pt>
                <c:pt idx="59">
                  <c:v>0.6457343226319181</c:v>
                </c:pt>
                <c:pt idx="60">
                  <c:v>0.6298409009069708</c:v>
                </c:pt>
                <c:pt idx="61">
                  <c:v>0.614110781936311</c:v>
                </c:pt>
                <c:pt idx="62">
                  <c:v>0.5987769935794905</c:v>
                </c:pt>
                <c:pt idx="63">
                  <c:v>0.5840739287208506</c:v>
                </c:pt>
                <c:pt idx="64">
                  <c:v>0.5702349906651574</c:v>
                </c:pt>
                <c:pt idx="65">
                  <c:v>0.5574902011243902</c:v>
                </c:pt>
                <c:pt idx="66">
                  <c:v>0.5460637944226971</c:v>
                </c:pt>
                <c:pt idx="67">
                  <c:v>0.5361718221643121</c:v>
                </c:pt>
                <c:pt idx="68">
                  <c:v>0.5280197929923675</c:v>
                </c:pt>
                <c:pt idx="69">
                  <c:v>0.5218003722063712</c:v>
                </c:pt>
                <c:pt idx="70">
                  <c:v>0.5176911658963276</c:v>
                </c:pt>
                <c:pt idx="71">
                  <c:v>0.5158526138881164</c:v>
                </c:pt>
                <c:pt idx="72">
                  <c:v>0.516426015176427</c:v>
                </c:pt>
                <c:pt idx="73">
                  <c:v>0.5195317086493733</c:v>
                </c:pt>
                <c:pt idx="74">
                  <c:v>0.525267430786705</c:v>
                </c:pt>
                <c:pt idx="75">
                  <c:v>0.5337068706476232</c:v>
                </c:pt>
                <c:pt idx="76">
                  <c:v>0.5448984408636469</c:v>
                </c:pt>
                <c:pt idx="77">
                  <c:v>0.5588642815282913</c:v>
                </c:pt>
                <c:pt idx="78">
                  <c:v>0.575599511842634</c:v>
                </c:pt>
                <c:pt idx="79">
                  <c:v>0.595071742150618</c:v>
                </c:pt>
                <c:pt idx="80">
                  <c:v>0.6172208565990016</c:v>
                </c:pt>
                <c:pt idx="81">
                  <c:v>0.6419590741051219</c:v>
                </c:pt>
                <c:pt idx="82">
                  <c:v>0.6691712926340454</c:v>
                </c:pt>
                <c:pt idx="83">
                  <c:v>0.6987157189999234</c:v>
                </c:pt>
                <c:pt idx="84">
                  <c:v>0.7304247835407514</c:v>
                </c:pt>
                <c:pt idx="85">
                  <c:v>0.7641063360988422</c:v>
                </c:pt>
                <c:pt idx="86">
                  <c:v>0.7995451167998924</c:v>
                </c:pt>
                <c:pt idx="87">
                  <c:v>0.8365044921910271</c:v>
                </c:pt>
                <c:pt idx="88">
                  <c:v>0.8747284444026964</c:v>
                </c:pt>
                <c:pt idx="89">
                  <c:v>0.9139437981710189</c:v>
                </c:pt>
                <c:pt idx="90">
                  <c:v>0.9538626678263292</c:v>
                </c:pt>
                <c:pt idx="91">
                  <c:v>0.9941851037500646</c:v>
                </c:pt>
                <c:pt idx="92">
                  <c:v>1.0346019153548616</c:v>
                </c:pt>
                <c:pt idx="93">
                  <c:v>1.0747976453798855</c:v>
                </c:pt>
                <c:pt idx="94">
                  <c:v>1.1144536682418418</c:v>
                </c:pt>
                <c:pt idx="95">
                  <c:v>1.1532513833669131</c:v>
                </c:pt>
                <c:pt idx="96">
                  <c:v>1.1908754728734046</c:v>
                </c:pt>
                <c:pt idx="97">
                  <c:v>1.2270171917001553</c:v>
                </c:pt>
                <c:pt idx="98">
                  <c:v>1.2613776573005628</c:v>
                </c:pt>
                <c:pt idx="99">
                  <c:v>1.2936711053622663</c:v>
                </c:pt>
                <c:pt idx="100">
                  <c:v>1.3236280776813079</c:v>
                </c:pt>
                <c:pt idx="101">
                  <c:v>1.3509985083269032</c:v>
                </c:pt>
                <c:pt idx="102">
                  <c:v>1.3755546745856009</c:v>
                </c:pt>
                <c:pt idx="103">
                  <c:v>1.3970939798749802</c:v>
                </c:pt>
                <c:pt idx="104">
                  <c:v>1.415441536866973</c:v>
                </c:pt>
                <c:pt idx="105">
                  <c:v>1.4304525204558087</c:v>
                </c:pt>
                <c:pt idx="106">
                  <c:v>1.4420142619381708</c:v>
                </c:pt>
                <c:pt idx="107">
                  <c:v>1.450048057832597</c:v>
                </c:pt>
                <c:pt idx="108">
                  <c:v>1.4545106691370637</c:v>
                </c:pt>
                <c:pt idx="109">
                  <c:v>1.455395489490213</c:v>
                </c:pt>
                <c:pt idx="110">
                  <c:v>1.4527333636415483</c:v>
                </c:pt>
                <c:pt idx="111">
                  <c:v>1.4465930408247425</c:v>
                </c:pt>
                <c:pt idx="112">
                  <c:v>1.4370812510384567</c:v>
                </c:pt>
                <c:pt idx="113">
                  <c:v>1.4243423958404886</c:v>
                </c:pt>
                <c:pt idx="114">
                  <c:v>1.4085578490208162</c:v>
                </c:pt>
                <c:pt idx="115">
                  <c:v>1.3899448664020269</c:v>
                </c:pt>
                <c:pt idx="116">
                  <c:v>1.368755107984645</c:v>
                </c:pt>
                <c:pt idx="117">
                  <c:v>1.345272779671311</c:v>
                </c:pt>
                <c:pt idx="118">
                  <c:v>1.319812405827553</c:v>
                </c:pt>
                <c:pt idx="119">
                  <c:v>1.2927162479272598</c:v>
                </c:pt>
                <c:pt idx="120">
                  <c:v>1.2643513884464839</c:v>
                </c:pt>
                <c:pt idx="121">
                  <c:v>1.2351065029685293</c:v>
                </c:pt>
                <c:pt idx="122">
                  <c:v>1.2053883471052307</c:v>
                </c:pt>
                <c:pt idx="123">
                  <c:v>1.1756179882837312</c:v>
                </c:pt>
                <c:pt idx="124">
                  <c:v>1.146226815655703</c:v>
                </c:pt>
                <c:pt idx="125">
                  <c:v>1.1176523643194398</c:v>
                </c:pt>
                <c:pt idx="126">
                  <c:v>1.090333992669075</c:v>
                </c:pt>
                <c:pt idx="127">
                  <c:v>1.0647084539663745</c:v>
                </c:pt>
                <c:pt idx="128">
                  <c:v>1.0412054051389672</c:v>
                </c:pt>
                <c:pt idx="129">
                  <c:v>1.0202428973174587</c:v>
                </c:pt>
                <c:pt idx="130">
                  <c:v>1.002222893709261</c:v>
                </c:pt>
                <c:pt idx="131">
                  <c:v>0.9875268610494488</c:v>
                </c:pt>
                <c:pt idx="132">
                  <c:v>0.9765114810531286</c:v>
                </c:pt>
                <c:pt idx="133">
                  <c:v>0.9695045280084595</c:v>
                </c:pt>
                <c:pt idx="134">
                  <c:v>0.9668009578880633</c:v>
                </c:pt>
                <c:pt idx="135">
                  <c:v>0.9686592531172425</c:v>
                </c:pt>
                <c:pt idx="136">
                  <c:v>0.9752980654231634</c:v>
                </c:pt>
                <c:pt idx="137">
                  <c:v>0.9868931970078274</c:v>
                </c:pt>
                <c:pt idx="138">
                  <c:v>1.003574957652065</c:v>
                </c:pt>
                <c:pt idx="139">
                  <c:v>1.025425932285619</c:v>
                </c:pt>
                <c:pt idx="140">
                  <c:v>1.0524791900721286</c:v>
                </c:pt>
                <c:pt idx="141">
                  <c:v>1.0847169621846746</c:v>
                </c:pt>
                <c:pt idx="142">
                  <c:v>1.1220698112191274</c:v>
                </c:pt>
                <c:pt idx="143">
                  <c:v>1.1644163106448207</c:v>
                </c:pt>
                <c:pt idx="144">
                  <c:v>1.2115832478649273</c:v>
                </c:pt>
                <c:pt idx="145">
                  <c:v>1.2633463593958838</c:v>
                </c:pt>
                <c:pt idx="146">
                  <c:v>1.319431601423223</c:v>
                </c:pt>
                <c:pt idx="147">
                  <c:v>1.3795169535998322</c:v>
                </c:pt>
                <c:pt idx="148">
                  <c:v>1.4432347484741463</c:v>
                </c:pt>
                <c:pt idx="149">
                  <c:v>1.510174513424294</c:v>
                </c:pt>
                <c:pt idx="150">
                  <c:v>1.5798863064849946</c:v>
                </c:pt>
                <c:pt idx="151">
                  <c:v>1.6518845220438023</c:v>
                </c:pt>
                <c:pt idx="152">
                  <c:v>1.7256521371085334</c:v>
                </c:pt>
                <c:pt idx="153">
                  <c:v>1.800645363765069</c:v>
                </c:pt>
                <c:pt idx="154">
                  <c:v>1.876298668609937</c:v>
                </c:pt>
                <c:pt idx="155">
                  <c:v>1.9520301154092092</c:v>
                </c:pt>
                <c:pt idx="156">
                  <c:v>2.027246983056827</c:v>
                </c:pt>
                <c:pt idx="157">
                  <c:v>2.101351607131202</c:v>
                </c:pt>
                <c:pt idx="158">
                  <c:v>2.17374739002527</c:v>
                </c:pt>
                <c:pt idx="159">
                  <c:v>2.243844921795421</c:v>
                </c:pt>
                <c:pt idx="160">
                  <c:v>2.311068151577406</c:v>
                </c:pt>
                <c:pt idx="161">
                  <c:v>2.3748605476867093</c:v>
                </c:pt>
                <c:pt idx="162">
                  <c:v>2.434691183386232</c:v>
                </c:pt>
                <c:pt idx="163">
                  <c:v>2.490060684788693</c:v>
                </c:pt>
                <c:pt idx="164">
                  <c:v>2.5405069774830493</c:v>
                </c:pt>
                <c:pt idx="165">
                  <c:v>2.5856107692449233</c:v>
                </c:pt>
                <c:pt idx="166">
                  <c:v>2.625000707615702</c:v>
                </c:pt>
                <c:pt idx="167">
                  <c:v>2.658358153212481</c:v>
                </c:pt>
                <c:pt idx="168">
                  <c:v>2.6854215123532867</c:v>
                </c:pt>
                <c:pt idx="169">
                  <c:v>2.705990075934268</c:v>
                </c:pt>
                <c:pt idx="170">
                  <c:v>2.719927315456464</c:v>
                </c:pt>
                <c:pt idx="171">
                  <c:v>2.72716359164115</c:v>
                </c:pt>
                <c:pt idx="172">
                  <c:v>2.7276982361601543</c:v>
                </c:pt>
                <c:pt idx="173">
                  <c:v>2.7216009725999997</c:v>
                </c:pt>
                <c:pt idx="174">
                  <c:v>2.709012648829577</c:v>
                </c:pt>
                <c:pt idx="175">
                  <c:v>2.690145259397817</c:v>
                </c:pt>
                <c:pt idx="176">
                  <c:v>2.6652812433928044</c:v>
                </c:pt>
                <c:pt idx="177">
                  <c:v>2.634772050284835</c:v>
                </c:pt>
                <c:pt idx="178">
                  <c:v>2.5990359735864</c:v>
                </c:pt>
                <c:pt idx="179">
                  <c:v>2.5585552596218593</c:v>
                </c:pt>
                <c:pt idx="180">
                  <c:v>2.5138725062359075</c:v>
                </c:pt>
                <c:pt idx="181">
                  <c:v>2.4655863738071346</c:v>
                </c:pt>
                <c:pt idx="182">
                  <c:v>2.414346638394622</c:v>
                </c:pt>
                <c:pt idx="183">
                  <c:v>2.3608486241538444</c:v>
                </c:pt>
                <c:pt idx="184">
                  <c:v>2.3058270592354297</c:v>
                </c:pt>
                <c:pt idx="185">
                  <c:v>2.250049406150114</c:v>
                </c:pt>
                <c:pt idx="186">
                  <c:v>2.1943087239699977</c:v>
                </c:pt>
                <c:pt idx="187">
                  <c:v>2.139416125667108</c:v>
                </c:pt>
                <c:pt idx="188">
                  <c:v>2.0861928992960506</c:v>
                </c:pt>
                <c:pt idx="189">
                  <c:v>2.0354623665418017</c:v>
                </c:pt>
                <c:pt idx="190">
                  <c:v>1.9880415563161438</c:v>
                </c:pt>
                <c:pt idx="191">
                  <c:v>1.9447327745407592</c:v>
                </c:pt>
                <c:pt idx="192">
                  <c:v>1.9063151539522645</c:v>
                </c:pt>
                <c:pt idx="193">
                  <c:v>1.8735362696617706</c:v>
                </c:pt>
                <c:pt idx="194">
                  <c:v>1.8471039072632354</c:v>
                </c:pt>
                <c:pt idx="195">
                  <c:v>1.8276780704832771</c:v>
                </c:pt>
                <c:pt idx="196">
                  <c:v>1.81586331468092</c:v>
                </c:pt>
                <c:pt idx="197">
                  <c:v>1.8122014909278081</c:v>
                </c:pt>
                <c:pt idx="198">
                  <c:v>1.817164982926112</c:v>
                </c:pt>
                <c:pt idx="199">
                  <c:v>1.831150515659503</c:v>
                </c:pt>
                <c:pt idx="200">
                  <c:v>1.8544736104386648</c:v>
                </c:pt>
                <c:pt idx="201">
                  <c:v>1.8873637559223586</c:v>
                </c:pt>
                <c:pt idx="202">
                  <c:v>1.9299603588026841</c:v>
                </c:pt>
                <c:pt idx="203">
                  <c:v>1.9823095311826477</c:v>
                </c:pt>
                <c:pt idx="204">
                  <c:v>2.044361764297688</c:v>
                </c:pt>
                <c:pt idx="205">
                  <c:v>2.115970530201339</c:v>
                </c:pt>
                <c:pt idx="206">
                  <c:v>2.196891844417159</c:v>
                </c:pt>
                <c:pt idx="207">
                  <c:v>2.2867848134305424</c:v>
                </c:pt>
                <c:pt idx="208">
                  <c:v>2.3852131813378246</c:v>
                </c:pt>
                <c:pt idx="209">
                  <c:v>2.491647880074806</c:v>
                </c:pt>
                <c:pt idx="210">
                  <c:v>2.6054705775065807</c:v>
                </c:pt>
                <c:pt idx="211">
                  <c:v>2.7259782073738905</c:v>
                </c:pt>
                <c:pt idx="212">
                  <c:v>2.852388454759599</c:v>
                </c:pt>
                <c:pt idx="213">
                  <c:v>2.9838461604673863</c:v>
                </c:pt>
                <c:pt idx="214">
                  <c:v>3.119430597598535</c:v>
                </c:pt>
                <c:pt idx="215">
                  <c:v>3.2581635637787025</c:v>
                </c:pt>
                <c:pt idx="216">
                  <c:v>3.399018223030276</c:v>
                </c:pt>
                <c:pt idx="217">
                  <c:v>3.540928622311332</c:v>
                </c:pt>
                <c:pt idx="218">
                  <c:v>3.6827997993505788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Twist!$H$11</c:f>
              <c:strCache>
                <c:ptCount val="1"/>
                <c:pt idx="0">
                  <c:v>B3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Twist!$E$12:$E$230</c:f>
              <c:numCache>
                <c:ptCount val="21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  <c:pt idx="123">
                  <c:v>0.2460000000000002</c:v>
                </c:pt>
                <c:pt idx="124">
                  <c:v>0.2480000000000002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0.2580000000000002</c:v>
                </c:pt>
                <c:pt idx="130">
                  <c:v>0.2600000000000002</c:v>
                </c:pt>
                <c:pt idx="131">
                  <c:v>0.2620000000000002</c:v>
                </c:pt>
                <c:pt idx="132">
                  <c:v>0.2640000000000002</c:v>
                </c:pt>
                <c:pt idx="133">
                  <c:v>0.2660000000000002</c:v>
                </c:pt>
                <c:pt idx="134">
                  <c:v>0.2680000000000002</c:v>
                </c:pt>
                <c:pt idx="135">
                  <c:v>0.2700000000000002</c:v>
                </c:pt>
                <c:pt idx="136">
                  <c:v>0.2720000000000002</c:v>
                </c:pt>
                <c:pt idx="137">
                  <c:v>0.2740000000000002</c:v>
                </c:pt>
                <c:pt idx="138">
                  <c:v>0.2760000000000002</c:v>
                </c:pt>
                <c:pt idx="139">
                  <c:v>0.2780000000000002</c:v>
                </c:pt>
                <c:pt idx="140">
                  <c:v>0.2800000000000002</c:v>
                </c:pt>
                <c:pt idx="141">
                  <c:v>0.2820000000000002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</c:v>
                </c:pt>
                <c:pt idx="148">
                  <c:v>0.2960000000000002</c:v>
                </c:pt>
                <c:pt idx="149">
                  <c:v>0.2980000000000002</c:v>
                </c:pt>
                <c:pt idx="150">
                  <c:v>0.3000000000000002</c:v>
                </c:pt>
                <c:pt idx="151">
                  <c:v>0.3020000000000002</c:v>
                </c:pt>
                <c:pt idx="152">
                  <c:v>0.3040000000000002</c:v>
                </c:pt>
                <c:pt idx="153">
                  <c:v>0.3060000000000002</c:v>
                </c:pt>
                <c:pt idx="154">
                  <c:v>0.3080000000000002</c:v>
                </c:pt>
                <c:pt idx="155">
                  <c:v>0.3100000000000002</c:v>
                </c:pt>
                <c:pt idx="156">
                  <c:v>0.3120000000000002</c:v>
                </c:pt>
                <c:pt idx="157">
                  <c:v>0.3140000000000002</c:v>
                </c:pt>
                <c:pt idx="158">
                  <c:v>0.3160000000000002</c:v>
                </c:pt>
                <c:pt idx="159">
                  <c:v>0.3180000000000002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0.3700000000000003</c:v>
                </c:pt>
                <c:pt idx="186">
                  <c:v>0.3720000000000003</c:v>
                </c:pt>
                <c:pt idx="187">
                  <c:v>0.3740000000000003</c:v>
                </c:pt>
                <c:pt idx="188">
                  <c:v>0.3760000000000003</c:v>
                </c:pt>
                <c:pt idx="189">
                  <c:v>0.3780000000000003</c:v>
                </c:pt>
                <c:pt idx="190">
                  <c:v>0.3800000000000003</c:v>
                </c:pt>
                <c:pt idx="191">
                  <c:v>0.3820000000000003</c:v>
                </c:pt>
                <c:pt idx="192">
                  <c:v>0.3840000000000003</c:v>
                </c:pt>
                <c:pt idx="193">
                  <c:v>0.3860000000000003</c:v>
                </c:pt>
                <c:pt idx="194">
                  <c:v>0.3880000000000003</c:v>
                </c:pt>
                <c:pt idx="195">
                  <c:v>0.3900000000000003</c:v>
                </c:pt>
                <c:pt idx="196">
                  <c:v>0.3920000000000003</c:v>
                </c:pt>
                <c:pt idx="197">
                  <c:v>0.3940000000000003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</c:v>
                </c:pt>
                <c:pt idx="204">
                  <c:v>0.4080000000000003</c:v>
                </c:pt>
                <c:pt idx="205">
                  <c:v>0.4100000000000003</c:v>
                </c:pt>
                <c:pt idx="206">
                  <c:v>0.4120000000000003</c:v>
                </c:pt>
                <c:pt idx="207">
                  <c:v>0.4140000000000003</c:v>
                </c:pt>
                <c:pt idx="208">
                  <c:v>0.4160000000000003</c:v>
                </c:pt>
                <c:pt idx="209">
                  <c:v>0.4180000000000003</c:v>
                </c:pt>
                <c:pt idx="210">
                  <c:v>0.4200000000000003</c:v>
                </c:pt>
                <c:pt idx="211">
                  <c:v>0.4220000000000003</c:v>
                </c:pt>
                <c:pt idx="212">
                  <c:v>0.4240000000000003</c:v>
                </c:pt>
                <c:pt idx="213">
                  <c:v>0.4260000000000003</c:v>
                </c:pt>
                <c:pt idx="214">
                  <c:v>0.4280000000000003</c:v>
                </c:pt>
                <c:pt idx="215">
                  <c:v>0.4300000000000003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</c:numCache>
            </c:numRef>
          </c:xVal>
          <c:yVal>
            <c:numRef>
              <c:f>Twist!$H$12:$H$230</c:f>
              <c:numCache>
                <c:ptCount val="219"/>
                <c:pt idx="0">
                  <c:v>0.3128865490404992</c:v>
                </c:pt>
                <c:pt idx="1">
                  <c:v>0.32727628085777066</c:v>
                </c:pt>
                <c:pt idx="2">
                  <c:v>0.3424480432015266</c:v>
                </c:pt>
                <c:pt idx="3">
                  <c:v>0.35830145191541074</c:v>
                </c:pt>
                <c:pt idx="4">
                  <c:v>0.3747275334429263</c:v>
                </c:pt>
                <c:pt idx="5">
                  <c:v>0.39160966597285324</c:v>
                </c:pt>
                <c:pt idx="6">
                  <c:v>0.40882461759548433</c:v>
                </c:pt>
                <c:pt idx="7">
                  <c:v>0.4262436728477983</c:v>
                </c:pt>
                <c:pt idx="8">
                  <c:v>0.4437338379505604</c:v>
                </c:pt>
                <c:pt idx="9">
                  <c:v>0.4611591140423398</c:v>
                </c:pt>
                <c:pt idx="10">
                  <c:v>0.4783818268062836</c:v>
                </c:pt>
                <c:pt idx="11">
                  <c:v>0.49526400007625593</c:v>
                </c:pt>
                <c:pt idx="12">
                  <c:v>0.5116687603098998</c:v>
                </c:pt>
                <c:pt idx="13">
                  <c:v>0.5274617582366692</c:v>
                </c:pt>
                <c:pt idx="14">
                  <c:v>0.5425125935372159</c:v>
                </c:pt>
                <c:pt idx="15">
                  <c:v>0.5566962280939075</c:v>
                </c:pt>
                <c:pt idx="16">
                  <c:v>0.5698943731766273</c:v>
                </c:pt>
                <c:pt idx="17">
                  <c:v>0.5819968358980415</c:v>
                </c:pt>
                <c:pt idx="18">
                  <c:v>0.5929028103914074</c:v>
                </c:pt>
                <c:pt idx="19">
                  <c:v>0.6025220994335981</c:v>
                </c:pt>
                <c:pt idx="20">
                  <c:v>0.6107762526565685</c:v>
                </c:pt>
                <c:pt idx="21">
                  <c:v>0.6175996080607957</c:v>
                </c:pt>
                <c:pt idx="22">
                  <c:v>0.622940224261474</c:v>
                </c:pt>
                <c:pt idx="23">
                  <c:v>0.6267606917581118</c:v>
                </c:pt>
                <c:pt idx="24">
                  <c:v>0.6290388125147545</c:v>
                </c:pt>
                <c:pt idx="25">
                  <c:v>0.6297681382639814</c:v>
                </c:pt>
                <c:pt idx="26">
                  <c:v>0.6289583591941961</c:v>
                </c:pt>
                <c:pt idx="27">
                  <c:v>0.6266355360363064</c:v>
                </c:pt>
                <c:pt idx="28">
                  <c:v>0.6228421700210579</c:v>
                </c:pt>
                <c:pt idx="29">
                  <c:v>0.6176371067191919</c:v>
                </c:pt>
                <c:pt idx="30">
                  <c:v>0.611095271389306</c:v>
                </c:pt>
                <c:pt idx="31">
                  <c:v>0.6033072351277621</c:v>
                </c:pt>
                <c:pt idx="32">
                  <c:v>0.594378612825404</c:v>
                </c:pt>
                <c:pt idx="33">
                  <c:v>0.5844292956705386</c:v>
                </c:pt>
                <c:pt idx="34">
                  <c:v>0.573592522679484</c:v>
                </c:pt>
                <c:pt idx="35">
                  <c:v>0.5620137974673195</c:v>
                </c:pt>
                <c:pt idx="36">
                  <c:v>0.549849658174459</c:v>
                </c:pt>
                <c:pt idx="37">
                  <c:v>0.5372663101213856</c:v>
                </c:pt>
                <c:pt idx="38">
                  <c:v>0.5244381323564856</c:v>
                </c:pt>
                <c:pt idx="39">
                  <c:v>0.5115460707728877</c:v>
                </c:pt>
                <c:pt idx="40">
                  <c:v>0.4987759318825076</c:v>
                </c:pt>
                <c:pt idx="41">
                  <c:v>0.48631659263271093</c:v>
                </c:pt>
                <c:pt idx="42">
                  <c:v>0.4743581428176079</c:v>
                </c:pt>
                <c:pt idx="43">
                  <c:v>0.46308997765743215</c:v>
                </c:pt>
                <c:pt idx="44">
                  <c:v>0.45269885898242634</c:v>
                </c:pt>
                <c:pt idx="45">
                  <c:v>0.4433669641501004</c:v>
                </c:pt>
                <c:pt idx="46">
                  <c:v>0.4352699423362153</c:v>
                </c:pt>
                <c:pt idx="47">
                  <c:v>0.4285749981614423</c:v>
                </c:pt>
                <c:pt idx="48">
                  <c:v>0.42343902274027534</c:v>
                </c:pt>
                <c:pt idx="49">
                  <c:v>0.4200067921611848</c:v>
                </c:pt>
                <c:pt idx="50">
                  <c:v>0.4184092531238739</c:v>
                </c:pt>
                <c:pt idx="51">
                  <c:v>0.418761914969595</c:v>
                </c:pt>
                <c:pt idx="52">
                  <c:v>0.42116336664461457</c:v>
                </c:pt>
                <c:pt idx="53">
                  <c:v>0.42569393623798824</c:v>
                </c:pt>
                <c:pt idx="54">
                  <c:v>0.43241450963792644</c:v>
                </c:pt>
                <c:pt idx="55">
                  <c:v>0.4413655235633396</c:v>
                </c:pt>
                <c:pt idx="56">
                  <c:v>0.4525661467579358</c:v>
                </c:pt>
                <c:pt idx="57">
                  <c:v>0.46601366149482387</c:v>
                </c:pt>
                <c:pt idx="58">
                  <c:v>0.48168305574318976</c:v>
                </c:pt>
                <c:pt idx="59">
                  <c:v>0.499526834410455</c:v>
                </c:pt>
                <c:pt idx="60">
                  <c:v>0.5194750560102186</c:v>
                </c:pt>
                <c:pt idx="61">
                  <c:v>0.5414355989368077</c:v>
                </c:pt>
                <c:pt idx="62">
                  <c:v>0.5652946592713114</c:v>
                </c:pt>
                <c:pt idx="63">
                  <c:v>0.5909174797228476</c:v>
                </c:pt>
                <c:pt idx="64">
                  <c:v>0.6181493069448393</c:v>
                </c:pt>
                <c:pt idx="65">
                  <c:v>0.6468165720824547</c:v>
                </c:pt>
                <c:pt idx="66">
                  <c:v>0.6767282870280731</c:v>
                </c:pt>
                <c:pt idx="67">
                  <c:v>0.7076776465109096</c:v>
                </c:pt>
                <c:pt idx="68">
                  <c:v>0.7394438238493987</c:v>
                </c:pt>
                <c:pt idx="69">
                  <c:v>0.7717939459750536</c:v>
                </c:pt>
                <c:pt idx="70">
                  <c:v>0.8044852312184377</c:v>
                </c:pt>
                <c:pt idx="71">
                  <c:v>0.8372672713553796</c:v>
                </c:pt>
                <c:pt idx="72">
                  <c:v>0.8698844375673019</c:v>
                </c:pt>
                <c:pt idx="73">
                  <c:v>0.9020783882954864</c:v>
                </c:pt>
                <c:pt idx="74">
                  <c:v>0.9335906554856477</c:v>
                </c:pt>
                <c:pt idx="75">
                  <c:v>0.9641652844453366</c:v>
                </c:pt>
                <c:pt idx="76">
                  <c:v>0.9935515014897</c:v>
                </c:pt>
                <c:pt idx="77">
                  <c:v>1.021506382746193</c:v>
                </c:pt>
                <c:pt idx="78">
                  <c:v>1.047797496939063</c:v>
                </c:pt>
                <c:pt idx="79">
                  <c:v>1.0722054946906385</c:v>
                </c:pt>
                <c:pt idx="80">
                  <c:v>1.094526616866801</c:v>
                </c:pt>
                <c:pt idx="81">
                  <c:v>1.114575094764253</c:v>
                </c:pt>
                <c:pt idx="82">
                  <c:v>1.1321854154901418</c:v>
                </c:pt>
                <c:pt idx="83">
                  <c:v>1.1472144267203503</c:v>
                </c:pt>
                <c:pt idx="84">
                  <c:v>1.1595432561385461</c:v>
                </c:pt>
                <c:pt idx="85">
                  <c:v>1.1690790222481229</c:v>
                </c:pt>
                <c:pt idx="86">
                  <c:v>1.1757563149048855</c:v>
                </c:pt>
                <c:pt idx="87">
                  <c:v>1.1795384258281987</c:v>
                </c:pt>
                <c:pt idx="88">
                  <c:v>1.180418311497989</c:v>
                </c:pt>
                <c:pt idx="89">
                  <c:v>1.1784192732174386</c:v>
                </c:pt>
                <c:pt idx="90">
                  <c:v>1.173595341696685</c:v>
                </c:pt>
                <c:pt idx="91">
                  <c:v>1.166031356269277</c:v>
                </c:pt>
                <c:pt idx="92">
                  <c:v>1.1558427317660072</c:v>
                </c:pt>
                <c:pt idx="93">
                  <c:v>1.1431749091135903</c:v>
                </c:pt>
                <c:pt idx="94">
                  <c:v>1.1282024888700468</c:v>
                </c:pt>
                <c:pt idx="95">
                  <c:v>1.111128050124576</c:v>
                </c:pt>
                <c:pt idx="96">
                  <c:v>1.092180660445887</c:v>
                </c:pt>
                <c:pt idx="97">
                  <c:v>1.0716140858269605</c:v>
                </c:pt>
                <c:pt idx="98">
                  <c:v>1.0497047128129187</c:v>
                </c:pt>
                <c:pt idx="99">
                  <c:v>1.0267491981786796</c:v>
                </c:pt>
                <c:pt idx="100">
                  <c:v>1.0030618646105518</c:v>
                </c:pt>
                <c:pt idx="101">
                  <c:v>0.978971863807793</c:v>
                </c:pt>
                <c:pt idx="102">
                  <c:v>0.9548201312234924</c:v>
                </c:pt>
                <c:pt idx="103">
                  <c:v>0.9309561592772307</c:v>
                </c:pt>
                <c:pt idx="104">
                  <c:v>0.9077346182643937</c:v>
                </c:pt>
                <c:pt idx="105">
                  <c:v>0.8855118563298485</c:v>
                </c:pt>
                <c:pt idx="106">
                  <c:v>0.8646423117400467</c:v>
                </c:pt>
                <c:pt idx="107">
                  <c:v>0.8454748722530077</c:v>
                </c:pt>
                <c:pt idx="108">
                  <c:v>0.8283492176278205</c:v>
                </c:pt>
                <c:pt idx="109">
                  <c:v>0.8135921822153018</c:v>
                </c:pt>
                <c:pt idx="110">
                  <c:v>0.8015141751130357</c:v>
                </c:pt>
                <c:pt idx="111">
                  <c:v>0.7924056955384577</c:v>
                </c:pt>
                <c:pt idx="112">
                  <c:v>0.7865339808637785</c:v>
                </c:pt>
                <c:pt idx="113">
                  <c:v>0.7841398241607176</c:v>
                </c:pt>
                <c:pt idx="114">
                  <c:v>0.7854345971195715</c:v>
                </c:pt>
                <c:pt idx="115">
                  <c:v>0.7905975128382836</c:v>
                </c:pt>
                <c:pt idx="116">
                  <c:v>0.7997731612290142</c:v>
                </c:pt>
                <c:pt idx="117">
                  <c:v>0.8130693476724676</c:v>
                </c:pt>
                <c:pt idx="118">
                  <c:v>0.8305552630779688</c:v>
                </c:pt>
                <c:pt idx="119">
                  <c:v>0.8522600106980882</c:v>
                </c:pt>
                <c:pt idx="120">
                  <c:v>0.8781715119222587</c:v>
                </c:pt>
                <c:pt idx="121">
                  <c:v>0.9082358098598458</c:v>
                </c:pt>
                <c:pt idx="122">
                  <c:v>0.9423567858484379</c:v>
                </c:pt>
                <c:pt idx="123">
                  <c:v>0.9803963001198935</c:v>
                </c:pt>
                <c:pt idx="124">
                  <c:v>1.0221747637601648</c:v>
                </c:pt>
                <c:pt idx="125">
                  <c:v>1.0674721448468305</c:v>
                </c:pt>
                <c:pt idx="126">
                  <c:v>1.1160294072809445</c:v>
                </c:pt>
                <c:pt idx="127">
                  <c:v>1.1675503763893813</c:v>
                </c:pt>
                <c:pt idx="128">
                  <c:v>1.2217040209040402</c:v>
                </c:pt>
                <c:pt idx="129">
                  <c:v>1.2781271364702158</c:v>
                </c:pt>
                <c:pt idx="130">
                  <c:v>1.3364274114436194</c:v>
                </c:pt>
                <c:pt idx="131">
                  <c:v>1.3961868514502234</c:v>
                </c:pt>
                <c:pt idx="132">
                  <c:v>1.4569655350509192</c:v>
                </c:pt>
                <c:pt idx="133">
                  <c:v>1.5183056689192824</c:v>
                </c:pt>
                <c:pt idx="134">
                  <c:v>1.5797359072496229</c:v>
                </c:pt>
                <c:pt idx="135">
                  <c:v>1.6407758967064034</c:v>
                </c:pt>
                <c:pt idx="136">
                  <c:v>1.7009410051455762</c:v>
                </c:pt>
                <c:pt idx="137">
                  <c:v>1.759747189621456</c:v>
                </c:pt>
                <c:pt idx="138">
                  <c:v>1.8167159568742486</c:v>
                </c:pt>
                <c:pt idx="139">
                  <c:v>1.8713793676052664</c:v>
                </c:pt>
                <c:pt idx="140">
                  <c:v>1.9232850344168098</c:v>
                </c:pt>
                <c:pt idx="141">
                  <c:v>1.9720010623457733</c:v>
                </c:pt>
                <c:pt idx="142">
                  <c:v>2.0171208804734926</c:v>
                </c:pt>
                <c:pt idx="143">
                  <c:v>2.0582679131639052</c:v>
                </c:pt>
                <c:pt idx="144">
                  <c:v>2.095100040077462</c:v>
                </c:pt>
                <c:pt idx="145">
                  <c:v>2.1273137952340293</c:v>
                </c:pt>
                <c:pt idx="146">
                  <c:v>2.15464825705333</c:v>
                </c:pt>
                <c:pt idx="147">
                  <c:v>2.1768885834803173</c:v>
                </c:pt>
                <c:pt idx="148">
                  <c:v>2.1938691489934605</c:v>
                </c:pt>
                <c:pt idx="149">
                  <c:v>2.205476243479254</c:v>
                </c:pt>
                <c:pt idx="150">
                  <c:v>2.211650296613813</c:v>
                </c:pt>
                <c:pt idx="151">
                  <c:v>2.212387595494497</c:v>
                </c:pt>
                <c:pt idx="152">
                  <c:v>2.2077414677782268</c:v>
                </c:pt>
                <c:pt idx="153">
                  <c:v>2.197822907470855</c:v>
                </c:pt>
                <c:pt idx="154">
                  <c:v>2.1828006257313883</c:v>
                </c:pt>
                <c:pt idx="155">
                  <c:v>2.162900514559446</c:v>
                </c:pt>
                <c:pt idx="156">
                  <c:v>2.1384045169738384</c:v>
                </c:pt>
                <c:pt idx="157">
                  <c:v>2.1096489032107417</c:v>
                </c:pt>
                <c:pt idx="158">
                  <c:v>2.077021958514893</c:v>
                </c:pt>
                <c:pt idx="159">
                  <c:v>2.040961094207552</c:v>
                </c:pt>
                <c:pt idx="160">
                  <c:v>2.0019493998296527</c:v>
                </c:pt>
                <c:pt idx="161">
                  <c:v>1.960511660215205</c:v>
                </c:pt>
                <c:pt idx="162">
                  <c:v>1.917209867286082</c:v>
                </c:pt>
                <c:pt idx="163">
                  <c:v>1.8726382621113824</c:v>
                </c:pt>
                <c:pt idx="164">
                  <c:v>1.8274179482807873</c:v>
                </c:pt>
                <c:pt idx="165">
                  <c:v>1.7821911228401142</c:v>
                </c:pt>
                <c:pt idx="166">
                  <c:v>1.7376149758698762</c:v>
                </c:pt>
                <c:pt idx="167">
                  <c:v>1.6943553141971144</c:v>
                </c:pt>
                <c:pt idx="168">
                  <c:v>1.6530799686636506</c:v>
                </c:pt>
                <c:pt idx="169">
                  <c:v>1.614452047780646</c:v>
                </c:pt>
                <c:pt idx="170">
                  <c:v>1.579123103434407</c:v>
                </c:pt>
                <c:pt idx="171">
                  <c:v>1.547726276531336</c:v>
                </c:pt>
                <c:pt idx="172">
                  <c:v>1.5208694920459445</c:v>
                </c:pt>
                <c:pt idx="173">
                  <c:v>1.499128773835467</c:v>
                </c:pt>
                <c:pt idx="174">
                  <c:v>1.4830417497853463</c:v>
                </c:pt>
                <c:pt idx="175">
                  <c:v>1.4731014173352996</c:v>
                </c:pt>
                <c:pt idx="176">
                  <c:v>1.4697502381966776</c:v>
                </c:pt>
                <c:pt idx="177">
                  <c:v>1.4733746291064849</c:v>
                </c:pt>
                <c:pt idx="178">
                  <c:v>1.4842999127769667</c:v>
                </c:pt>
                <c:pt idx="179">
                  <c:v>1.5027857898049344</c:v>
                </c:pt>
                <c:pt idx="180">
                  <c:v>1.5290223882224119</c:v>
                </c:pt>
                <c:pt idx="181">
                  <c:v>1.5631269426272418</c:v>
                </c:pt>
                <c:pt idx="182">
                  <c:v>1.6051411494642143</c:v>
                </c:pt>
                <c:pt idx="183">
                  <c:v>1.655029239075999</c:v>
                </c:pt>
                <c:pt idx="184">
                  <c:v>1.7126767986576747</c:v>
                </c:pt>
                <c:pt idx="185">
                  <c:v>1.7778903732841684</c:v>
                </c:pt>
                <c:pt idx="186">
                  <c:v>1.850397864797822</c:v>
                </c:pt>
                <c:pt idx="187">
                  <c:v>1.9298497406104422</c:v>
                </c:pt>
                <c:pt idx="188">
                  <c:v>2.0158210564621086</c:v>
                </c:pt>
                <c:pt idx="189">
                  <c:v>2.1078142889640508</c:v>
                </c:pt>
                <c:pt idx="190">
                  <c:v>2.2052629654143803</c:v>
                </c:pt>
                <c:pt idx="191">
                  <c:v>2.3075360699960505</c:v>
                </c:pt>
                <c:pt idx="192">
                  <c:v>2.4139431971307563</c:v>
                </c:pt>
                <c:pt idx="193">
                  <c:v>2.523740414556217</c:v>
                </c:pt>
                <c:pt idx="194">
                  <c:v>2.636136790703815</c:v>
                </c:pt>
                <c:pt idx="195">
                  <c:v>2.750301533264838</c:v>
                </c:pt>
                <c:pt idx="196">
                  <c:v>2.865371678530579</c:v>
                </c:pt>
                <c:pt idx="197">
                  <c:v>2.980460264257209</c:v>
                </c:pt>
                <c:pt idx="198">
                  <c:v>3.094664912519114</c:v>
                </c:pt>
                <c:pt idx="199">
                  <c:v>3.2070767433498375</c:v>
                </c:pt>
                <c:pt idx="200">
                  <c:v>3.316789534998173</c:v>
                </c:pt>
                <c:pt idx="201">
                  <c:v>3.422909042412705</c:v>
                </c:pt>
                <c:pt idx="202">
                  <c:v>3.524562382169795</c:v>
                </c:pt>
                <c:pt idx="203">
                  <c:v>3.6209073895286554</c:v>
                </c:pt>
                <c:pt idx="204">
                  <c:v>3.711141851675832</c:v>
                </c:pt>
                <c:pt idx="205">
                  <c:v>3.794512520545573</c:v>
                </c:pt>
                <c:pt idx="206">
                  <c:v>3.8703238088974956</c:v>
                </c:pt>
                <c:pt idx="207">
                  <c:v>3.937946074615934</c:v>
                </c:pt>
                <c:pt idx="208">
                  <c:v>3.996823400472772</c:v>
                </c:pt>
                <c:pt idx="209">
                  <c:v>4.046480779864574</c:v>
                </c:pt>
                <c:pt idx="210">
                  <c:v>4.086530623281969</c:v>
                </c:pt>
                <c:pt idx="211">
                  <c:v>4.116678505471167</c:v>
                </c:pt>
                <c:pt idx="212">
                  <c:v>4.136728079370256</c:v>
                </c:pt>
                <c:pt idx="213">
                  <c:v>4.146585089902871</c:v>
                </c:pt>
                <c:pt idx="214">
                  <c:v>4.1462604285352915</c:v>
                </c:pt>
                <c:pt idx="215">
                  <c:v>4.135872178086887</c:v>
                </c:pt>
                <c:pt idx="216">
                  <c:v>4.11564660655584</c:v>
                </c:pt>
                <c:pt idx="217">
                  <c:v>4.085918078601964</c:v>
                </c:pt>
                <c:pt idx="218">
                  <c:v>4.047127863727295</c:v>
                </c:pt>
              </c:numCache>
            </c:numRef>
          </c:yVal>
          <c:smooth val="1"/>
        </c:ser>
        <c:axId val="31027653"/>
        <c:axId val="10813422"/>
      </c:scatterChart>
      <c:val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(metres)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13422"/>
        <c:crossesAt val="-6"/>
        <c:crossBetween val="midCat"/>
        <c:dispUnits/>
        <c:majorUnit val="0.1"/>
      </c:val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Field (T)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27653"/>
        <c:crossesAt val="-6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35875"/>
          <c:w val="0.0857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-0.01225"/>
          <c:w val="0.806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Twist!$J$11</c:f>
              <c:strCache>
                <c:ptCount val="1"/>
                <c:pt idx="0">
                  <c:v>B'1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Twist!$I$12:$I$229</c:f>
              <c:numCache>
                <c:ptCount val="218"/>
                <c:pt idx="0">
                  <c:v>0.001</c:v>
                </c:pt>
                <c:pt idx="1">
                  <c:v>0.003</c:v>
                </c:pt>
                <c:pt idx="2">
                  <c:v>0.005</c:v>
                </c:pt>
                <c:pt idx="3">
                  <c:v>0.007</c:v>
                </c:pt>
                <c:pt idx="4">
                  <c:v>0.009000000000000001</c:v>
                </c:pt>
                <c:pt idx="5">
                  <c:v>0.011</c:v>
                </c:pt>
                <c:pt idx="6">
                  <c:v>0.013000000000000001</c:v>
                </c:pt>
                <c:pt idx="7">
                  <c:v>0.015</c:v>
                </c:pt>
                <c:pt idx="8">
                  <c:v>0.017</c:v>
                </c:pt>
                <c:pt idx="9">
                  <c:v>0.019000000000000003</c:v>
                </c:pt>
                <c:pt idx="10">
                  <c:v>0.021000000000000005</c:v>
                </c:pt>
                <c:pt idx="11">
                  <c:v>0.023000000000000007</c:v>
                </c:pt>
                <c:pt idx="12">
                  <c:v>0.02500000000000001</c:v>
                </c:pt>
                <c:pt idx="13">
                  <c:v>0.02700000000000001</c:v>
                </c:pt>
                <c:pt idx="14">
                  <c:v>0.029000000000000012</c:v>
                </c:pt>
                <c:pt idx="15">
                  <c:v>0.031000000000000014</c:v>
                </c:pt>
                <c:pt idx="16">
                  <c:v>0.033000000000000015</c:v>
                </c:pt>
                <c:pt idx="17">
                  <c:v>0.03500000000000002</c:v>
                </c:pt>
                <c:pt idx="18">
                  <c:v>0.03700000000000002</c:v>
                </c:pt>
                <c:pt idx="19">
                  <c:v>0.03900000000000002</c:v>
                </c:pt>
                <c:pt idx="20">
                  <c:v>0.04100000000000002</c:v>
                </c:pt>
                <c:pt idx="21">
                  <c:v>0.043000000000000024</c:v>
                </c:pt>
                <c:pt idx="22">
                  <c:v>0.045000000000000026</c:v>
                </c:pt>
                <c:pt idx="23">
                  <c:v>0.04700000000000003</c:v>
                </c:pt>
                <c:pt idx="24">
                  <c:v>0.04900000000000003</c:v>
                </c:pt>
                <c:pt idx="25">
                  <c:v>0.05100000000000003</c:v>
                </c:pt>
                <c:pt idx="26">
                  <c:v>0.05300000000000003</c:v>
                </c:pt>
                <c:pt idx="27">
                  <c:v>0.055000000000000035</c:v>
                </c:pt>
                <c:pt idx="28">
                  <c:v>0.05700000000000004</c:v>
                </c:pt>
                <c:pt idx="29">
                  <c:v>0.05900000000000004</c:v>
                </c:pt>
                <c:pt idx="30">
                  <c:v>0.06100000000000004</c:v>
                </c:pt>
                <c:pt idx="31">
                  <c:v>0.06300000000000004</c:v>
                </c:pt>
                <c:pt idx="32">
                  <c:v>0.06500000000000004</c:v>
                </c:pt>
                <c:pt idx="33">
                  <c:v>0.06700000000000005</c:v>
                </c:pt>
                <c:pt idx="34">
                  <c:v>0.06900000000000005</c:v>
                </c:pt>
                <c:pt idx="35">
                  <c:v>0.07100000000000005</c:v>
                </c:pt>
                <c:pt idx="36">
                  <c:v>0.07300000000000005</c:v>
                </c:pt>
                <c:pt idx="37">
                  <c:v>0.07500000000000005</c:v>
                </c:pt>
                <c:pt idx="38">
                  <c:v>0.07700000000000005</c:v>
                </c:pt>
                <c:pt idx="39">
                  <c:v>0.07900000000000006</c:v>
                </c:pt>
                <c:pt idx="40">
                  <c:v>0.08100000000000006</c:v>
                </c:pt>
                <c:pt idx="41">
                  <c:v>0.08300000000000006</c:v>
                </c:pt>
                <c:pt idx="42">
                  <c:v>0.08500000000000006</c:v>
                </c:pt>
                <c:pt idx="43">
                  <c:v>0.08700000000000006</c:v>
                </c:pt>
                <c:pt idx="44">
                  <c:v>0.08900000000000007</c:v>
                </c:pt>
                <c:pt idx="45">
                  <c:v>0.09100000000000007</c:v>
                </c:pt>
                <c:pt idx="46">
                  <c:v>0.09300000000000007</c:v>
                </c:pt>
                <c:pt idx="47">
                  <c:v>0.09500000000000007</c:v>
                </c:pt>
                <c:pt idx="48">
                  <c:v>0.09700000000000007</c:v>
                </c:pt>
                <c:pt idx="49">
                  <c:v>0.09900000000000007</c:v>
                </c:pt>
                <c:pt idx="50">
                  <c:v>0.10100000000000008</c:v>
                </c:pt>
                <c:pt idx="51">
                  <c:v>0.10300000000000008</c:v>
                </c:pt>
                <c:pt idx="52">
                  <c:v>0.10500000000000008</c:v>
                </c:pt>
                <c:pt idx="53">
                  <c:v>0.10700000000000008</c:v>
                </c:pt>
                <c:pt idx="54">
                  <c:v>0.10900000000000008</c:v>
                </c:pt>
                <c:pt idx="55">
                  <c:v>0.11100000000000008</c:v>
                </c:pt>
                <c:pt idx="56">
                  <c:v>0.11300000000000009</c:v>
                </c:pt>
                <c:pt idx="57">
                  <c:v>0.11500000000000009</c:v>
                </c:pt>
                <c:pt idx="58">
                  <c:v>0.11700000000000009</c:v>
                </c:pt>
                <c:pt idx="59">
                  <c:v>0.11900000000000009</c:v>
                </c:pt>
                <c:pt idx="60">
                  <c:v>0.1210000000000001</c:v>
                </c:pt>
                <c:pt idx="61">
                  <c:v>0.1230000000000001</c:v>
                </c:pt>
                <c:pt idx="62">
                  <c:v>0.12500000000000008</c:v>
                </c:pt>
                <c:pt idx="63">
                  <c:v>0.12700000000000009</c:v>
                </c:pt>
                <c:pt idx="64">
                  <c:v>0.1290000000000001</c:v>
                </c:pt>
                <c:pt idx="65">
                  <c:v>0.1310000000000001</c:v>
                </c:pt>
                <c:pt idx="66">
                  <c:v>0.1330000000000001</c:v>
                </c:pt>
                <c:pt idx="67">
                  <c:v>0.1350000000000001</c:v>
                </c:pt>
                <c:pt idx="68">
                  <c:v>0.1370000000000001</c:v>
                </c:pt>
                <c:pt idx="69">
                  <c:v>0.1390000000000001</c:v>
                </c:pt>
                <c:pt idx="70">
                  <c:v>0.1410000000000001</c:v>
                </c:pt>
                <c:pt idx="71">
                  <c:v>0.1430000000000001</c:v>
                </c:pt>
                <c:pt idx="72">
                  <c:v>0.1450000000000001</c:v>
                </c:pt>
                <c:pt idx="73">
                  <c:v>0.1470000000000001</c:v>
                </c:pt>
                <c:pt idx="74">
                  <c:v>0.1490000000000001</c:v>
                </c:pt>
                <c:pt idx="75">
                  <c:v>0.1510000000000001</c:v>
                </c:pt>
                <c:pt idx="76">
                  <c:v>0.1530000000000001</c:v>
                </c:pt>
                <c:pt idx="77">
                  <c:v>0.1550000000000001</c:v>
                </c:pt>
                <c:pt idx="78">
                  <c:v>0.1570000000000001</c:v>
                </c:pt>
                <c:pt idx="79">
                  <c:v>0.1590000000000001</c:v>
                </c:pt>
                <c:pt idx="80">
                  <c:v>0.16100000000000012</c:v>
                </c:pt>
                <c:pt idx="81">
                  <c:v>0.16300000000000012</c:v>
                </c:pt>
                <c:pt idx="82">
                  <c:v>0.16500000000000012</c:v>
                </c:pt>
                <c:pt idx="83">
                  <c:v>0.16700000000000012</c:v>
                </c:pt>
                <c:pt idx="84">
                  <c:v>0.16900000000000012</c:v>
                </c:pt>
                <c:pt idx="85">
                  <c:v>0.17100000000000012</c:v>
                </c:pt>
                <c:pt idx="86">
                  <c:v>0.17300000000000013</c:v>
                </c:pt>
                <c:pt idx="87">
                  <c:v>0.17500000000000013</c:v>
                </c:pt>
                <c:pt idx="88">
                  <c:v>0.17700000000000013</c:v>
                </c:pt>
                <c:pt idx="89">
                  <c:v>0.17900000000000013</c:v>
                </c:pt>
                <c:pt idx="90">
                  <c:v>0.18100000000000013</c:v>
                </c:pt>
                <c:pt idx="91">
                  <c:v>0.18300000000000013</c:v>
                </c:pt>
                <c:pt idx="92">
                  <c:v>0.18500000000000014</c:v>
                </c:pt>
                <c:pt idx="93">
                  <c:v>0.18700000000000014</c:v>
                </c:pt>
                <c:pt idx="94">
                  <c:v>0.18900000000000014</c:v>
                </c:pt>
                <c:pt idx="95">
                  <c:v>0.19100000000000014</c:v>
                </c:pt>
                <c:pt idx="96">
                  <c:v>0.19300000000000014</c:v>
                </c:pt>
                <c:pt idx="97">
                  <c:v>0.19500000000000015</c:v>
                </c:pt>
                <c:pt idx="98">
                  <c:v>0.19700000000000015</c:v>
                </c:pt>
                <c:pt idx="99">
                  <c:v>0.19900000000000015</c:v>
                </c:pt>
                <c:pt idx="100">
                  <c:v>0.20100000000000015</c:v>
                </c:pt>
                <c:pt idx="101">
                  <c:v>0.20300000000000015</c:v>
                </c:pt>
                <c:pt idx="102">
                  <c:v>0.20500000000000015</c:v>
                </c:pt>
                <c:pt idx="103">
                  <c:v>0.20700000000000016</c:v>
                </c:pt>
                <c:pt idx="104">
                  <c:v>0.20900000000000016</c:v>
                </c:pt>
                <c:pt idx="105">
                  <c:v>0.21100000000000016</c:v>
                </c:pt>
                <c:pt idx="106">
                  <c:v>0.21300000000000016</c:v>
                </c:pt>
                <c:pt idx="107">
                  <c:v>0.21500000000000016</c:v>
                </c:pt>
                <c:pt idx="108">
                  <c:v>0.21700000000000016</c:v>
                </c:pt>
                <c:pt idx="109">
                  <c:v>0.21900000000000017</c:v>
                </c:pt>
                <c:pt idx="110">
                  <c:v>0.22100000000000017</c:v>
                </c:pt>
                <c:pt idx="111">
                  <c:v>0.22300000000000017</c:v>
                </c:pt>
                <c:pt idx="112">
                  <c:v>0.22500000000000017</c:v>
                </c:pt>
                <c:pt idx="113">
                  <c:v>0.22700000000000017</c:v>
                </c:pt>
                <c:pt idx="114">
                  <c:v>0.22900000000000018</c:v>
                </c:pt>
                <c:pt idx="115">
                  <c:v>0.23100000000000018</c:v>
                </c:pt>
                <c:pt idx="116">
                  <c:v>0.23300000000000018</c:v>
                </c:pt>
                <c:pt idx="117">
                  <c:v>0.23500000000000018</c:v>
                </c:pt>
                <c:pt idx="118">
                  <c:v>0.23700000000000018</c:v>
                </c:pt>
                <c:pt idx="119">
                  <c:v>0.23900000000000018</c:v>
                </c:pt>
                <c:pt idx="120">
                  <c:v>0.2410000000000002</c:v>
                </c:pt>
                <c:pt idx="121">
                  <c:v>0.2430000000000002</c:v>
                </c:pt>
                <c:pt idx="122">
                  <c:v>0.2450000000000002</c:v>
                </c:pt>
                <c:pt idx="123">
                  <c:v>0.2470000000000002</c:v>
                </c:pt>
                <c:pt idx="124">
                  <c:v>0.24900000000000017</c:v>
                </c:pt>
                <c:pt idx="125">
                  <c:v>0.25100000000000017</c:v>
                </c:pt>
                <c:pt idx="126">
                  <c:v>0.25300000000000017</c:v>
                </c:pt>
                <c:pt idx="127">
                  <c:v>0.25500000000000017</c:v>
                </c:pt>
                <c:pt idx="128">
                  <c:v>0.2570000000000002</c:v>
                </c:pt>
                <c:pt idx="129">
                  <c:v>0.2590000000000002</c:v>
                </c:pt>
                <c:pt idx="130">
                  <c:v>0.2610000000000002</c:v>
                </c:pt>
                <c:pt idx="131">
                  <c:v>0.2630000000000002</c:v>
                </c:pt>
                <c:pt idx="132">
                  <c:v>0.2650000000000002</c:v>
                </c:pt>
                <c:pt idx="133">
                  <c:v>0.2670000000000002</c:v>
                </c:pt>
                <c:pt idx="134">
                  <c:v>0.2690000000000002</c:v>
                </c:pt>
                <c:pt idx="135">
                  <c:v>0.2710000000000002</c:v>
                </c:pt>
                <c:pt idx="136">
                  <c:v>0.2730000000000002</c:v>
                </c:pt>
                <c:pt idx="137">
                  <c:v>0.2750000000000002</c:v>
                </c:pt>
                <c:pt idx="138">
                  <c:v>0.2770000000000002</c:v>
                </c:pt>
                <c:pt idx="139">
                  <c:v>0.2790000000000002</c:v>
                </c:pt>
                <c:pt idx="140">
                  <c:v>0.2810000000000002</c:v>
                </c:pt>
                <c:pt idx="141">
                  <c:v>0.2830000000000002</c:v>
                </c:pt>
                <c:pt idx="142">
                  <c:v>0.2850000000000002</c:v>
                </c:pt>
                <c:pt idx="143">
                  <c:v>0.2870000000000002</c:v>
                </c:pt>
                <c:pt idx="144">
                  <c:v>0.2890000000000002</c:v>
                </c:pt>
                <c:pt idx="145">
                  <c:v>0.2910000000000002</c:v>
                </c:pt>
                <c:pt idx="146">
                  <c:v>0.2930000000000002</c:v>
                </c:pt>
                <c:pt idx="147">
                  <c:v>0.2950000000000002</c:v>
                </c:pt>
                <c:pt idx="148">
                  <c:v>0.2970000000000002</c:v>
                </c:pt>
                <c:pt idx="149">
                  <c:v>0.2990000000000002</c:v>
                </c:pt>
                <c:pt idx="150">
                  <c:v>0.3010000000000002</c:v>
                </c:pt>
                <c:pt idx="151">
                  <c:v>0.3030000000000002</c:v>
                </c:pt>
                <c:pt idx="152">
                  <c:v>0.3050000000000002</c:v>
                </c:pt>
                <c:pt idx="153">
                  <c:v>0.3070000000000002</c:v>
                </c:pt>
                <c:pt idx="154">
                  <c:v>0.3090000000000002</c:v>
                </c:pt>
                <c:pt idx="155">
                  <c:v>0.3110000000000002</c:v>
                </c:pt>
                <c:pt idx="156">
                  <c:v>0.3130000000000002</c:v>
                </c:pt>
                <c:pt idx="157">
                  <c:v>0.3150000000000002</c:v>
                </c:pt>
                <c:pt idx="158">
                  <c:v>0.3170000000000002</c:v>
                </c:pt>
                <c:pt idx="159">
                  <c:v>0.31900000000000023</c:v>
                </c:pt>
                <c:pt idx="160">
                  <c:v>0.32100000000000023</c:v>
                </c:pt>
                <c:pt idx="161">
                  <c:v>0.32300000000000023</c:v>
                </c:pt>
                <c:pt idx="162">
                  <c:v>0.32500000000000023</c:v>
                </c:pt>
                <c:pt idx="163">
                  <c:v>0.32700000000000023</c:v>
                </c:pt>
                <c:pt idx="164">
                  <c:v>0.32900000000000024</c:v>
                </c:pt>
                <c:pt idx="165">
                  <c:v>0.33100000000000024</c:v>
                </c:pt>
                <c:pt idx="166">
                  <c:v>0.33300000000000024</c:v>
                </c:pt>
                <c:pt idx="167">
                  <c:v>0.33500000000000024</c:v>
                </c:pt>
                <c:pt idx="168">
                  <c:v>0.33700000000000024</c:v>
                </c:pt>
                <c:pt idx="169">
                  <c:v>0.33900000000000025</c:v>
                </c:pt>
                <c:pt idx="170">
                  <c:v>0.34100000000000025</c:v>
                </c:pt>
                <c:pt idx="171">
                  <c:v>0.34300000000000025</c:v>
                </c:pt>
                <c:pt idx="172">
                  <c:v>0.34500000000000025</c:v>
                </c:pt>
                <c:pt idx="173">
                  <c:v>0.34700000000000025</c:v>
                </c:pt>
                <c:pt idx="174">
                  <c:v>0.34900000000000025</c:v>
                </c:pt>
                <c:pt idx="175">
                  <c:v>0.35100000000000026</c:v>
                </c:pt>
                <c:pt idx="176">
                  <c:v>0.35300000000000026</c:v>
                </c:pt>
                <c:pt idx="177">
                  <c:v>0.35500000000000026</c:v>
                </c:pt>
                <c:pt idx="178">
                  <c:v>0.35700000000000026</c:v>
                </c:pt>
                <c:pt idx="179">
                  <c:v>0.35900000000000026</c:v>
                </c:pt>
                <c:pt idx="180">
                  <c:v>0.36100000000000027</c:v>
                </c:pt>
                <c:pt idx="181">
                  <c:v>0.36300000000000027</c:v>
                </c:pt>
                <c:pt idx="182">
                  <c:v>0.36500000000000027</c:v>
                </c:pt>
                <c:pt idx="183">
                  <c:v>0.36700000000000027</c:v>
                </c:pt>
                <c:pt idx="184">
                  <c:v>0.36900000000000027</c:v>
                </c:pt>
                <c:pt idx="185">
                  <c:v>0.3710000000000003</c:v>
                </c:pt>
                <c:pt idx="186">
                  <c:v>0.3730000000000003</c:v>
                </c:pt>
                <c:pt idx="187">
                  <c:v>0.3750000000000003</c:v>
                </c:pt>
                <c:pt idx="188">
                  <c:v>0.3770000000000003</c:v>
                </c:pt>
                <c:pt idx="189">
                  <c:v>0.3790000000000003</c:v>
                </c:pt>
                <c:pt idx="190">
                  <c:v>0.3810000000000003</c:v>
                </c:pt>
                <c:pt idx="191">
                  <c:v>0.3830000000000003</c:v>
                </c:pt>
                <c:pt idx="192">
                  <c:v>0.3850000000000003</c:v>
                </c:pt>
                <c:pt idx="193">
                  <c:v>0.3870000000000003</c:v>
                </c:pt>
                <c:pt idx="194">
                  <c:v>0.3890000000000003</c:v>
                </c:pt>
                <c:pt idx="195">
                  <c:v>0.3910000000000003</c:v>
                </c:pt>
                <c:pt idx="196">
                  <c:v>0.3930000000000003</c:v>
                </c:pt>
                <c:pt idx="197">
                  <c:v>0.3950000000000003</c:v>
                </c:pt>
                <c:pt idx="198">
                  <c:v>0.3970000000000003</c:v>
                </c:pt>
                <c:pt idx="199">
                  <c:v>0.3990000000000003</c:v>
                </c:pt>
                <c:pt idx="200">
                  <c:v>0.4010000000000003</c:v>
                </c:pt>
                <c:pt idx="201">
                  <c:v>0.4030000000000003</c:v>
                </c:pt>
                <c:pt idx="202">
                  <c:v>0.4050000000000003</c:v>
                </c:pt>
                <c:pt idx="203">
                  <c:v>0.4070000000000003</c:v>
                </c:pt>
                <c:pt idx="204">
                  <c:v>0.4090000000000003</c:v>
                </c:pt>
                <c:pt idx="205">
                  <c:v>0.4110000000000003</c:v>
                </c:pt>
                <c:pt idx="206">
                  <c:v>0.4130000000000003</c:v>
                </c:pt>
                <c:pt idx="207">
                  <c:v>0.4150000000000003</c:v>
                </c:pt>
                <c:pt idx="208">
                  <c:v>0.4170000000000003</c:v>
                </c:pt>
                <c:pt idx="209">
                  <c:v>0.4190000000000003</c:v>
                </c:pt>
                <c:pt idx="210">
                  <c:v>0.4210000000000003</c:v>
                </c:pt>
                <c:pt idx="211">
                  <c:v>0.4230000000000003</c:v>
                </c:pt>
                <c:pt idx="212">
                  <c:v>0.4250000000000003</c:v>
                </c:pt>
                <c:pt idx="213">
                  <c:v>0.4270000000000003</c:v>
                </c:pt>
                <c:pt idx="214">
                  <c:v>0.4290000000000003</c:v>
                </c:pt>
                <c:pt idx="215">
                  <c:v>0.4310000000000003</c:v>
                </c:pt>
                <c:pt idx="216">
                  <c:v>0.43300000000000033</c:v>
                </c:pt>
                <c:pt idx="217">
                  <c:v>0.43500000000000033</c:v>
                </c:pt>
              </c:numCache>
            </c:numRef>
          </c:xVal>
          <c:yVal>
            <c:numRef>
              <c:f>Twist!$J$12:$J$229</c:f>
              <c:numCache>
                <c:ptCount val="218"/>
                <c:pt idx="0">
                  <c:v>2.199881837348372</c:v>
                </c:pt>
                <c:pt idx="1">
                  <c:v>1.5841215360710703</c:v>
                </c:pt>
                <c:pt idx="2">
                  <c:v>0.9590074367364365</c:v>
                </c:pt>
                <c:pt idx="3">
                  <c:v>0.3309157160701348</c:v>
                </c:pt>
                <c:pt idx="4">
                  <c:v>-0.2936163481222498</c:v>
                </c:pt>
                <c:pt idx="5">
                  <c:v>-0.9079537380572988</c:v>
                </c:pt>
                <c:pt idx="6">
                  <c:v>-1.5054293331297486</c:v>
                </c:pt>
                <c:pt idx="7">
                  <c:v>-2.079411200057335</c:v>
                </c:pt>
                <c:pt idx="8">
                  <c:v>-2.623370883507945</c:v>
                </c:pt>
                <c:pt idx="9">
                  <c:v>-3.1309520213265136</c:v>
                </c:pt>
                <c:pt idx="10">
                  <c:v>-3.596038591516273</c:v>
                </c:pt>
                <c:pt idx="11">
                  <c:v>-4.012822087883113</c:v>
                </c:pt>
                <c:pt idx="12">
                  <c:v>-4.375866917973755</c:v>
                </c:pt>
                <c:pt idx="13">
                  <c:v>-4.680173320784322</c:v>
                </c:pt>
                <c:pt idx="14">
                  <c:v>-4.921237112806838</c:v>
                </c:pt>
                <c:pt idx="15">
                  <c:v>-5.095105589346112</c:v>
                </c:pt>
                <c:pt idx="16">
                  <c:v>-5.198428933623595</c:v>
                </c:pt>
                <c:pt idx="17">
                  <c:v>-5.2285065189038535</c:v>
                </c:pt>
                <c:pt idx="18">
                  <c:v>-5.183327528509497</c:v>
                </c:pt>
                <c:pt idx="19">
                  <c:v>-5.0616053648937465</c:v>
                </c:pt>
                <c:pt idx="20">
                  <c:v>-4.862805371562969</c:v>
                </c:pt>
                <c:pt idx="21">
                  <c:v>-4.587165450185888</c:v>
                </c:pt>
                <c:pt idx="22">
                  <c:v>-4.235709219209235</c:v>
                </c:pt>
                <c:pt idx="23">
                  <c:v>-3.810251429176844</c:v>
                </c:pt>
                <c:pt idx="24">
                  <c:v>-3.3133954231288314</c:v>
                </c:pt>
                <c:pt idx="25">
                  <c:v>-2.748522507261373</c:v>
                </c:pt>
                <c:pt idx="26">
                  <c:v>-2.119773176771143</c:v>
                </c:pt>
                <c:pt idx="27">
                  <c:v>-1.4320202237083344</c:v>
                </c:pt>
                <c:pt idx="28">
                  <c:v>-0.690833836958809</c:v>
                </c:pt>
                <c:pt idx="29">
                  <c:v>0.09756111167888429</c:v>
                </c:pt>
                <c:pt idx="30">
                  <c:v>0.9263353177890447</c:v>
                </c:pt>
                <c:pt idx="31">
                  <c:v>1.7881124710470693</c:v>
                </c:pt>
                <c:pt idx="32">
                  <c:v>2.6750334179607957</c:v>
                </c:pt>
                <c:pt idx="33">
                  <c:v>3.578826542707966</c:v>
                </c:pt>
                <c:pt idx="34">
                  <c:v>4.490883774287825</c:v>
                </c:pt>
                <c:pt idx="35">
                  <c:v>5.4023415588994546</c:v>
                </c:pt>
                <c:pt idx="36">
                  <c:v>6.304166072495865</c:v>
                </c:pt>
                <c:pt idx="37">
                  <c:v>7.187241890594603</c:v>
                </c:pt>
                <c:pt idx="38">
                  <c:v>8.042463281366922</c:v>
                </c:pt>
                <c:pt idx="39">
                  <c:v>8.860827244446194</c:v>
                </c:pt>
                <c:pt idx="40">
                  <c:v>9.633527382367715</c:v>
                </c:pt>
                <c:pt idx="41">
                  <c:v>10.352047664625044</c:v>
                </c:pt>
                <c:pt idx="42">
                  <c:v>11.008255126429907</c:v>
                </c:pt>
                <c:pt idx="43">
                  <c:v>11.59449053576882</c:v>
                </c:pt>
                <c:pt idx="44">
                  <c:v>12.103656063543678</c:v>
                </c:pt>
                <c:pt idx="45">
                  <c:v>12.52929900262083</c:v>
                </c:pt>
                <c:pt idx="46">
                  <c:v>12.86569060262348</c:v>
                </c:pt>
                <c:pt idx="47">
                  <c:v>13.107899118228783</c:v>
                </c:pt>
                <c:pt idx="48">
                  <c:v>13.25185620949103</c:v>
                </c:pt>
                <c:pt idx="49">
                  <c:v>13.294415883068611</c:v>
                </c:pt>
                <c:pt idx="50">
                  <c:v>13.233405222884675</c:v>
                </c:pt>
                <c:pt idx="51">
                  <c:v>13.06766622725407</c:v>
                </c:pt>
                <c:pt idx="52">
                  <c:v>12.797088146370806</c:v>
                </c:pt>
                <c:pt idx="53">
                  <c:v>12.422629798632945</c:v>
                </c:pt>
                <c:pt idx="54">
                  <c:v>11.946331435897951</c:v>
                </c:pt>
                <c:pt idx="55">
                  <c:v>11.371315825597351</c:v>
                </c:pt>
                <c:pt idx="56">
                  <c:v>10.701778320855993</c:v>
                </c:pt>
                <c:pt idx="57">
                  <c:v>9.942965797372075</c:v>
                </c:pt>
                <c:pt idx="58">
                  <c:v>9.10114444685877</c:v>
                </c:pt>
                <c:pt idx="59">
                  <c:v>8.183556530219786</c:v>
                </c:pt>
                <c:pt idx="60">
                  <c:v>7.198366308251985</c:v>
                </c:pt>
                <c:pt idx="61">
                  <c:v>6.15459548238722</c:v>
                </c:pt>
                <c:pt idx="62">
                  <c:v>5.062048591620768</c:v>
                </c:pt>
                <c:pt idx="63">
                  <c:v>3.93122892316727</c:v>
                </c:pt>
                <c:pt idx="64">
                  <c:v>2.7732456023467607</c:v>
                </c:pt>
                <c:pt idx="65">
                  <c:v>1.5997126305480878</c:v>
                </c:pt>
                <c:pt idx="66">
                  <c:v>0.4226407377360682</c:v>
                </c:pt>
                <c:pt idx="67">
                  <c:v>-0.7456769932991374</c:v>
                </c:pt>
                <c:pt idx="68">
                  <c:v>-1.8927846909175243</c:v>
                </c:pt>
                <c:pt idx="69">
                  <c:v>-3.006187332911689</c:v>
                </c:pt>
                <c:pt idx="70">
                  <c:v>-4.073477281142431</c:v>
                </c:pt>
                <c:pt idx="71">
                  <c:v>-5.082462481251544</c:v>
                </c:pt>
                <c:pt idx="72">
                  <c:v>-6.02129505433901</c:v>
                </c:pt>
                <c:pt idx="73">
                  <c:v>-6.87859897776249</c:v>
                </c:pt>
                <c:pt idx="74">
                  <c:v>-7.6435955352057645</c:v>
                </c:pt>
                <c:pt idx="75">
                  <c:v>-8.3062252122083</c:v>
                </c:pt>
                <c:pt idx="76">
                  <c:v>-8.857264722868344</c:v>
                </c:pt>
                <c:pt idx="77">
                  <c:v>-9.28843787648125</c:v>
                </c:pt>
                <c:pt idx="78">
                  <c:v>-9.592519029605276</c:v>
                </c:pt>
                <c:pt idx="79">
                  <c:v>-9.763427919258985</c:v>
                </c:pt>
                <c:pt idx="80">
                  <c:v>-9.796314736500324</c:v>
                </c:pt>
                <c:pt idx="81">
                  <c:v>-9.687634376054401</c:v>
                </c:pt>
                <c:pt idx="82">
                  <c:v>-9.435208886497284</c:v>
                </c:pt>
                <c:pt idx="83">
                  <c:v>-9.038277246071194</c:v>
                </c:pt>
                <c:pt idx="84">
                  <c:v>-8.497531700707542</c:v>
                </c:pt>
                <c:pt idx="85">
                  <c:v>-7.8151400224056795</c:v>
                </c:pt>
                <c:pt idx="86">
                  <c:v>-6.994753176646601</c:v>
                </c:pt>
                <c:pt idx="87">
                  <c:v>-6.041498025931674</c:v>
                </c:pt>
                <c:pt idx="88">
                  <c:v>-4.96195484151662</c:v>
                </c:pt>
                <c:pt idx="89">
                  <c:v>-3.7641195456759555</c:v>
                </c:pt>
                <c:pt idx="90">
                  <c:v>-2.457350760889707</c:v>
                </c:pt>
                <c:pt idx="91">
                  <c:v>-1.0523018987671486</c:v>
                </c:pt>
                <c:pt idx="92">
                  <c:v>0.43916132129756497</c:v>
                </c:pt>
                <c:pt idx="93">
                  <c:v>2.0040573773371078</c:v>
                </c:pt>
                <c:pt idx="94">
                  <c:v>3.6283987735090086</c:v>
                </c:pt>
                <c:pt idx="95">
                  <c:v>5.297314341944521</c:v>
                </c:pt>
                <c:pt idx="96">
                  <c:v>6.995183023093371</c:v>
                </c:pt>
                <c:pt idx="97">
                  <c:v>8.70577799281296</c:v>
                </c:pt>
                <c:pt idx="98">
                  <c:v>10.412419876125725</c:v>
                </c:pt>
                <c:pt idx="99">
                  <c:v>12.098137669490129</c:v>
                </c:pt>
                <c:pt idx="100">
                  <c:v>13.745835887016266</c:v>
                </c:pt>
                <c:pt idx="101">
                  <c:v>15.338466352626353</c:v>
                </c:pt>
                <c:pt idx="102">
                  <c:v>16.85920298092623</c:v>
                </c:pt>
                <c:pt idx="103">
                  <c:v>18.291617825612544</c:v>
                </c:pt>
                <c:pt idx="104">
                  <c:v>19.619856626545346</c:v>
                </c:pt>
                <c:pt idx="105">
                  <c:v>20.828812056000217</c:v>
                </c:pt>
                <c:pt idx="106">
                  <c:v>21.904292851706067</c:v>
                </c:pt>
                <c:pt idx="107">
                  <c:v>22.833187029599724</c:v>
                </c:pt>
                <c:pt idx="108">
                  <c:v>23.60361739305148</c:v>
                </c:pt>
                <c:pt idx="109">
                  <c:v>24.20508759783644</c:v>
                </c:pt>
                <c:pt idx="110">
                  <c:v>24.628617093208383</c:v>
                </c:pt>
                <c:pt idx="111">
                  <c:v>24.866863338904178</c:v>
                </c:pt>
                <c:pt idx="112">
                  <c:v>24.91422979526501</c:v>
                </c:pt>
                <c:pt idx="113">
                  <c:v>24.76695829832918</c:v>
                </c:pt>
                <c:pt idx="114">
                  <c:v>24.423204562867152</c:v>
                </c:pt>
                <c:pt idx="115">
                  <c:v>23.88309570292222</c:v>
                </c:pt>
                <c:pt idx="116">
                  <c:v>23.148768820270817</c:v>
                </c:pt>
                <c:pt idx="117">
                  <c:v>22.224389885027488</c:v>
                </c:pt>
                <c:pt idx="118">
                  <c:v>21.116152317819473</c:v>
                </c:pt>
                <c:pt idx="119">
                  <c:v>19.832254877936478</c:v>
                </c:pt>
                <c:pt idx="120">
                  <c:v>18.382858664797926</c:v>
                </c:pt>
                <c:pt idx="121">
                  <c:v>16.78002324909909</c:v>
                </c:pt>
                <c:pt idx="122">
                  <c:v>15.037622163047478</c:v>
                </c:pt>
                <c:pt idx="123">
                  <c:v>13.171238194149769</c:v>
                </c:pt>
                <c:pt idx="124">
                  <c:v>11.198039141823635</c:v>
                </c:pt>
                <c:pt idx="125">
                  <c:v>9.136634908604382</c:v>
                </c:pt>
                <c:pt idx="126">
                  <c:v>7.006917005559104</c:v>
                </c:pt>
                <c:pt idx="127">
                  <c:v>4.8298817525991256</c:v>
                </c:pt>
                <c:pt idx="128">
                  <c:v>2.6274386464446553</c:v>
                </c:pt>
                <c:pt idx="129">
                  <c:v>0.4222055499459861</c:v>
                </c:pt>
                <c:pt idx="130">
                  <c:v>-1.7627074758185242</c:v>
                </c:pt>
                <c:pt idx="131">
                  <c:v>-3.903923722653798</c:v>
                </c:pt>
                <c:pt idx="132">
                  <c:v>-5.978032660067795</c:v>
                </c:pt>
                <c:pt idx="133">
                  <c:v>-7.961827807515635</c:v>
                </c:pt>
                <c:pt idx="134">
                  <c:v>-9.832547331380272</c:v>
                </c:pt>
                <c:pt idx="135">
                  <c:v>-11.568114969290656</c:v>
                </c:pt>
                <c:pt idx="136">
                  <c:v>-13.147378832622058</c:v>
                </c:pt>
                <c:pt idx="137">
                  <c:v>-14.550345610175528</c:v>
                </c:pt>
                <c:pt idx="138">
                  <c:v>-15.75840769285984</c:v>
                </c:pt>
                <c:pt idx="139">
                  <c:v>-16.754560761265676</c:v>
                </c:pt>
                <c:pt idx="140">
                  <c:v>-17.523609425568505</c:v>
                </c:pt>
                <c:pt idx="141">
                  <c:v>-18.052358580286736</c:v>
                </c:pt>
                <c:pt idx="142">
                  <c:v>-18.329788234820327</c:v>
                </c:pt>
                <c:pt idx="143">
                  <c:v>-18.347209703869034</c:v>
                </c:pt>
                <c:pt idx="144">
                  <c:v>-18.098401189123187</c:v>
                </c:pt>
                <c:pt idx="145">
                  <c:v>-17.579720953881257</c:v>
                </c:pt>
                <c:pt idx="146">
                  <c:v>-16.79019648435297</c:v>
                </c:pt>
                <c:pt idx="147">
                  <c:v>-15.731588243686353</c:v>
                </c:pt>
                <c:pt idx="148">
                  <c:v>-14.408426855620036</c:v>
                </c:pt>
                <c:pt idx="149">
                  <c:v>-12.82802280196348</c:v>
                </c:pt>
                <c:pt idx="150">
                  <c:v>-11.000447979807362</c:v>
                </c:pt>
                <c:pt idx="151">
                  <c:v>-8.938488737953547</c:v>
                </c:pt>
                <c:pt idx="152">
                  <c:v>-6.657570295122921</c:v>
                </c:pt>
                <c:pt idx="153">
                  <c:v>-4.1756527322049894</c:v>
                </c:pt>
                <c:pt idx="154">
                  <c:v>-1.5130990444651702</c:v>
                </c:pt>
                <c:pt idx="155">
                  <c:v>1.307483965774846</c:v>
                </c:pt>
                <c:pt idx="156">
                  <c:v>4.261430882845692</c:v>
                </c:pt>
                <c:pt idx="157">
                  <c:v>7.322227597132407</c:v>
                </c:pt>
                <c:pt idx="158">
                  <c:v>10.461744309931511</c:v>
                </c:pt>
                <c:pt idx="159">
                  <c:v>13.65048971509729</c:v>
                </c:pt>
                <c:pt idx="160">
                  <c:v>16.857884194384372</c:v>
                </c:pt>
                <c:pt idx="161">
                  <c:v>20.052549625892627</c:v>
                </c:pt>
                <c:pt idx="162">
                  <c:v>23.20261318719117</c:v>
                </c:pt>
                <c:pt idx="163">
                  <c:v>26.27602233913493</c:v>
                </c:pt>
                <c:pt idx="164">
                  <c:v>29.240868005610405</c:v>
                </c:pt>
                <c:pt idx="165">
                  <c:v>32.06571282056878</c:v>
                </c:pt>
                <c:pt idx="166">
                  <c:v>34.7199211988711</c:v>
                </c:pt>
                <c:pt idx="167">
                  <c:v>37.17398790337264</c:v>
                </c:pt>
                <c:pt idx="168">
                  <c:v>39.399861728747176</c:v>
                </c:pt>
                <c:pt idx="169">
                  <c:v>41.37126090406536</c:v>
                </c:pt>
                <c:pt idx="170">
                  <c:v>43.063976831955806</c:v>
                </c:pt>
                <c:pt idx="171">
                  <c:v>44.45616283264416</c:v>
                </c:pt>
                <c:pt idx="172">
                  <c:v>45.528604646818806</c:v>
                </c:pt>
                <c:pt idx="173">
                  <c:v>46.26496957154287</c:v>
                </c:pt>
                <c:pt idx="174">
                  <c:v>46.65203125811619</c:v>
                </c:pt>
                <c:pt idx="175">
                  <c:v>46.67986738887726</c:v>
                </c:pt>
                <c:pt idx="176">
                  <c:v>46.342027670112046</c:v>
                </c:pt>
                <c:pt idx="177">
                  <c:v>45.63566982905427</c:v>
                </c:pt>
                <c:pt idx="178">
                  <c:v>44.56166158243354</c:v>
                </c:pt>
                <c:pt idx="179">
                  <c:v>43.12464684973412</c:v>
                </c:pt>
                <c:pt idx="180">
                  <c:v>41.33307481400768</c:v>
                </c:pt>
                <c:pt idx="181">
                  <c:v>39.19919078345987</c:v>
                </c:pt>
                <c:pt idx="182">
                  <c:v>36.73898817531259</c:v>
                </c:pt>
                <c:pt idx="183">
                  <c:v>33.97212132600977</c:v>
                </c:pt>
                <c:pt idx="184">
                  <c:v>30.921779225145247</c:v>
                </c:pt>
                <c:pt idx="185">
                  <c:v>27.614520670759177</c:v>
                </c:pt>
                <c:pt idx="186">
                  <c:v>24.08007174698732</c:v>
                </c:pt>
                <c:pt idx="187">
                  <c:v>20.351086927224742</c:v>
                </c:pt>
                <c:pt idx="188">
                  <c:v>16.462875503128622</c:v>
                </c:pt>
                <c:pt idx="189">
                  <c:v>12.45309542753591</c:v>
                </c:pt>
                <c:pt idx="190">
                  <c:v>8.361417033702738</c:v>
                </c:pt>
                <c:pt idx="191">
                  <c:v>4.2291594500918315</c:v>
                </c:pt>
                <c:pt idx="192">
                  <c:v>0.09890286519409477</c:v>
                </c:pt>
                <c:pt idx="193">
                  <c:v>-3.985919893259023</c:v>
                </c:pt>
                <c:pt idx="194">
                  <c:v>-7.98144871946959</c:v>
                </c:pt>
                <c:pt idx="195">
                  <c:v>-11.843834537597953</c:v>
                </c:pt>
                <c:pt idx="196">
                  <c:v>-15.529686350461466</c:v>
                </c:pt>
                <c:pt idx="197">
                  <c:v>-18.996522648652352</c:v>
                </c:pt>
                <c:pt idx="198">
                  <c:v>-22.203222666880443</c:v>
                </c:pt>
                <c:pt idx="199">
                  <c:v>-25.11047288477195</c:v>
                </c:pt>
                <c:pt idx="200">
                  <c:v>-27.68120412479644</c:v>
                </c:pt>
                <c:pt idx="201">
                  <c:v>-29.88101460196832</c:v>
                </c:pt>
                <c:pt idx="202">
                  <c:v>-31.67857432937124</c:v>
                </c:pt>
                <c:pt idx="203">
                  <c:v>-33.046006380658326</c:v>
                </c:pt>
                <c:pt idx="204">
                  <c:v>-33.959240655794446</c:v>
                </c:pt>
                <c:pt idx="205">
                  <c:v>-34.39833598857153</c:v>
                </c:pt>
                <c:pt idx="206">
                  <c:v>-34.34776667304137</c:v>
                </c:pt>
                <c:pt idx="207">
                  <c:v>-33.79666976954507</c:v>
                </c:pt>
                <c:pt idx="208">
                  <c:v>-32.73904987713824</c:v>
                </c:pt>
                <c:pt idx="209">
                  <c:v>-31.17393842591973</c:v>
                </c:pt>
                <c:pt idx="210">
                  <c:v>-29.105504946840917</c:v>
                </c:pt>
                <c:pt idx="211">
                  <c:v>-26.543118214611837</c:v>
                </c:pt>
                <c:pt idx="212">
                  <c:v>-23.501355627888888</c:v>
                </c:pt>
                <c:pt idx="213">
                  <c:v>-19.999959685405226</c:v>
                </c:pt>
                <c:pt idx="214">
                  <c:v>-16.063740932919387</c:v>
                </c:pt>
                <c:pt idx="215">
                  <c:v>-11.72242728893912</c:v>
                </c:pt>
                <c:pt idx="216">
                  <c:v>-7.010460201749551</c:v>
                </c:pt>
                <c:pt idx="217">
                  <c:v>-1.9667386414872183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Twist!$K$11</c:f>
              <c:strCache>
                <c:ptCount val="1"/>
                <c:pt idx="0">
                  <c:v>B'2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Twist!$I$12:$I$229</c:f>
              <c:numCache>
                <c:ptCount val="218"/>
                <c:pt idx="0">
                  <c:v>0.001</c:v>
                </c:pt>
                <c:pt idx="1">
                  <c:v>0.003</c:v>
                </c:pt>
                <c:pt idx="2">
                  <c:v>0.005</c:v>
                </c:pt>
                <c:pt idx="3">
                  <c:v>0.007</c:v>
                </c:pt>
                <c:pt idx="4">
                  <c:v>0.009000000000000001</c:v>
                </c:pt>
                <c:pt idx="5">
                  <c:v>0.011</c:v>
                </c:pt>
                <c:pt idx="6">
                  <c:v>0.013000000000000001</c:v>
                </c:pt>
                <c:pt idx="7">
                  <c:v>0.015</c:v>
                </c:pt>
                <c:pt idx="8">
                  <c:v>0.017</c:v>
                </c:pt>
                <c:pt idx="9">
                  <c:v>0.019000000000000003</c:v>
                </c:pt>
                <c:pt idx="10">
                  <c:v>0.021000000000000005</c:v>
                </c:pt>
                <c:pt idx="11">
                  <c:v>0.023000000000000007</c:v>
                </c:pt>
                <c:pt idx="12">
                  <c:v>0.02500000000000001</c:v>
                </c:pt>
                <c:pt idx="13">
                  <c:v>0.02700000000000001</c:v>
                </c:pt>
                <c:pt idx="14">
                  <c:v>0.029000000000000012</c:v>
                </c:pt>
                <c:pt idx="15">
                  <c:v>0.031000000000000014</c:v>
                </c:pt>
                <c:pt idx="16">
                  <c:v>0.033000000000000015</c:v>
                </c:pt>
                <c:pt idx="17">
                  <c:v>0.03500000000000002</c:v>
                </c:pt>
                <c:pt idx="18">
                  <c:v>0.03700000000000002</c:v>
                </c:pt>
                <c:pt idx="19">
                  <c:v>0.03900000000000002</c:v>
                </c:pt>
                <c:pt idx="20">
                  <c:v>0.04100000000000002</c:v>
                </c:pt>
                <c:pt idx="21">
                  <c:v>0.043000000000000024</c:v>
                </c:pt>
                <c:pt idx="22">
                  <c:v>0.045000000000000026</c:v>
                </c:pt>
                <c:pt idx="23">
                  <c:v>0.04700000000000003</c:v>
                </c:pt>
                <c:pt idx="24">
                  <c:v>0.04900000000000003</c:v>
                </c:pt>
                <c:pt idx="25">
                  <c:v>0.05100000000000003</c:v>
                </c:pt>
                <c:pt idx="26">
                  <c:v>0.05300000000000003</c:v>
                </c:pt>
                <c:pt idx="27">
                  <c:v>0.055000000000000035</c:v>
                </c:pt>
                <c:pt idx="28">
                  <c:v>0.05700000000000004</c:v>
                </c:pt>
                <c:pt idx="29">
                  <c:v>0.05900000000000004</c:v>
                </c:pt>
                <c:pt idx="30">
                  <c:v>0.06100000000000004</c:v>
                </c:pt>
                <c:pt idx="31">
                  <c:v>0.06300000000000004</c:v>
                </c:pt>
                <c:pt idx="32">
                  <c:v>0.06500000000000004</c:v>
                </c:pt>
                <c:pt idx="33">
                  <c:v>0.06700000000000005</c:v>
                </c:pt>
                <c:pt idx="34">
                  <c:v>0.06900000000000005</c:v>
                </c:pt>
                <c:pt idx="35">
                  <c:v>0.07100000000000005</c:v>
                </c:pt>
                <c:pt idx="36">
                  <c:v>0.07300000000000005</c:v>
                </c:pt>
                <c:pt idx="37">
                  <c:v>0.07500000000000005</c:v>
                </c:pt>
                <c:pt idx="38">
                  <c:v>0.07700000000000005</c:v>
                </c:pt>
                <c:pt idx="39">
                  <c:v>0.07900000000000006</c:v>
                </c:pt>
                <c:pt idx="40">
                  <c:v>0.08100000000000006</c:v>
                </c:pt>
                <c:pt idx="41">
                  <c:v>0.08300000000000006</c:v>
                </c:pt>
                <c:pt idx="42">
                  <c:v>0.08500000000000006</c:v>
                </c:pt>
                <c:pt idx="43">
                  <c:v>0.08700000000000006</c:v>
                </c:pt>
                <c:pt idx="44">
                  <c:v>0.08900000000000007</c:v>
                </c:pt>
                <c:pt idx="45">
                  <c:v>0.09100000000000007</c:v>
                </c:pt>
                <c:pt idx="46">
                  <c:v>0.09300000000000007</c:v>
                </c:pt>
                <c:pt idx="47">
                  <c:v>0.09500000000000007</c:v>
                </c:pt>
                <c:pt idx="48">
                  <c:v>0.09700000000000007</c:v>
                </c:pt>
                <c:pt idx="49">
                  <c:v>0.09900000000000007</c:v>
                </c:pt>
                <c:pt idx="50">
                  <c:v>0.10100000000000008</c:v>
                </c:pt>
                <c:pt idx="51">
                  <c:v>0.10300000000000008</c:v>
                </c:pt>
                <c:pt idx="52">
                  <c:v>0.10500000000000008</c:v>
                </c:pt>
                <c:pt idx="53">
                  <c:v>0.10700000000000008</c:v>
                </c:pt>
                <c:pt idx="54">
                  <c:v>0.10900000000000008</c:v>
                </c:pt>
                <c:pt idx="55">
                  <c:v>0.11100000000000008</c:v>
                </c:pt>
                <c:pt idx="56">
                  <c:v>0.11300000000000009</c:v>
                </c:pt>
                <c:pt idx="57">
                  <c:v>0.11500000000000009</c:v>
                </c:pt>
                <c:pt idx="58">
                  <c:v>0.11700000000000009</c:v>
                </c:pt>
                <c:pt idx="59">
                  <c:v>0.11900000000000009</c:v>
                </c:pt>
                <c:pt idx="60">
                  <c:v>0.1210000000000001</c:v>
                </c:pt>
                <c:pt idx="61">
                  <c:v>0.1230000000000001</c:v>
                </c:pt>
                <c:pt idx="62">
                  <c:v>0.12500000000000008</c:v>
                </c:pt>
                <c:pt idx="63">
                  <c:v>0.12700000000000009</c:v>
                </c:pt>
                <c:pt idx="64">
                  <c:v>0.1290000000000001</c:v>
                </c:pt>
                <c:pt idx="65">
                  <c:v>0.1310000000000001</c:v>
                </c:pt>
                <c:pt idx="66">
                  <c:v>0.1330000000000001</c:v>
                </c:pt>
                <c:pt idx="67">
                  <c:v>0.1350000000000001</c:v>
                </c:pt>
                <c:pt idx="68">
                  <c:v>0.1370000000000001</c:v>
                </c:pt>
                <c:pt idx="69">
                  <c:v>0.1390000000000001</c:v>
                </c:pt>
                <c:pt idx="70">
                  <c:v>0.1410000000000001</c:v>
                </c:pt>
                <c:pt idx="71">
                  <c:v>0.1430000000000001</c:v>
                </c:pt>
                <c:pt idx="72">
                  <c:v>0.1450000000000001</c:v>
                </c:pt>
                <c:pt idx="73">
                  <c:v>0.1470000000000001</c:v>
                </c:pt>
                <c:pt idx="74">
                  <c:v>0.1490000000000001</c:v>
                </c:pt>
                <c:pt idx="75">
                  <c:v>0.1510000000000001</c:v>
                </c:pt>
                <c:pt idx="76">
                  <c:v>0.1530000000000001</c:v>
                </c:pt>
                <c:pt idx="77">
                  <c:v>0.1550000000000001</c:v>
                </c:pt>
                <c:pt idx="78">
                  <c:v>0.1570000000000001</c:v>
                </c:pt>
                <c:pt idx="79">
                  <c:v>0.1590000000000001</c:v>
                </c:pt>
                <c:pt idx="80">
                  <c:v>0.16100000000000012</c:v>
                </c:pt>
                <c:pt idx="81">
                  <c:v>0.16300000000000012</c:v>
                </c:pt>
                <c:pt idx="82">
                  <c:v>0.16500000000000012</c:v>
                </c:pt>
                <c:pt idx="83">
                  <c:v>0.16700000000000012</c:v>
                </c:pt>
                <c:pt idx="84">
                  <c:v>0.16900000000000012</c:v>
                </c:pt>
                <c:pt idx="85">
                  <c:v>0.17100000000000012</c:v>
                </c:pt>
                <c:pt idx="86">
                  <c:v>0.17300000000000013</c:v>
                </c:pt>
                <c:pt idx="87">
                  <c:v>0.17500000000000013</c:v>
                </c:pt>
                <c:pt idx="88">
                  <c:v>0.17700000000000013</c:v>
                </c:pt>
                <c:pt idx="89">
                  <c:v>0.17900000000000013</c:v>
                </c:pt>
                <c:pt idx="90">
                  <c:v>0.18100000000000013</c:v>
                </c:pt>
                <c:pt idx="91">
                  <c:v>0.18300000000000013</c:v>
                </c:pt>
                <c:pt idx="92">
                  <c:v>0.18500000000000014</c:v>
                </c:pt>
                <c:pt idx="93">
                  <c:v>0.18700000000000014</c:v>
                </c:pt>
                <c:pt idx="94">
                  <c:v>0.18900000000000014</c:v>
                </c:pt>
                <c:pt idx="95">
                  <c:v>0.19100000000000014</c:v>
                </c:pt>
                <c:pt idx="96">
                  <c:v>0.19300000000000014</c:v>
                </c:pt>
                <c:pt idx="97">
                  <c:v>0.19500000000000015</c:v>
                </c:pt>
                <c:pt idx="98">
                  <c:v>0.19700000000000015</c:v>
                </c:pt>
                <c:pt idx="99">
                  <c:v>0.19900000000000015</c:v>
                </c:pt>
                <c:pt idx="100">
                  <c:v>0.20100000000000015</c:v>
                </c:pt>
                <c:pt idx="101">
                  <c:v>0.20300000000000015</c:v>
                </c:pt>
                <c:pt idx="102">
                  <c:v>0.20500000000000015</c:v>
                </c:pt>
                <c:pt idx="103">
                  <c:v>0.20700000000000016</c:v>
                </c:pt>
                <c:pt idx="104">
                  <c:v>0.20900000000000016</c:v>
                </c:pt>
                <c:pt idx="105">
                  <c:v>0.21100000000000016</c:v>
                </c:pt>
                <c:pt idx="106">
                  <c:v>0.21300000000000016</c:v>
                </c:pt>
                <c:pt idx="107">
                  <c:v>0.21500000000000016</c:v>
                </c:pt>
                <c:pt idx="108">
                  <c:v>0.21700000000000016</c:v>
                </c:pt>
                <c:pt idx="109">
                  <c:v>0.21900000000000017</c:v>
                </c:pt>
                <c:pt idx="110">
                  <c:v>0.22100000000000017</c:v>
                </c:pt>
                <c:pt idx="111">
                  <c:v>0.22300000000000017</c:v>
                </c:pt>
                <c:pt idx="112">
                  <c:v>0.22500000000000017</c:v>
                </c:pt>
                <c:pt idx="113">
                  <c:v>0.22700000000000017</c:v>
                </c:pt>
                <c:pt idx="114">
                  <c:v>0.22900000000000018</c:v>
                </c:pt>
                <c:pt idx="115">
                  <c:v>0.23100000000000018</c:v>
                </c:pt>
                <c:pt idx="116">
                  <c:v>0.23300000000000018</c:v>
                </c:pt>
                <c:pt idx="117">
                  <c:v>0.23500000000000018</c:v>
                </c:pt>
                <c:pt idx="118">
                  <c:v>0.23700000000000018</c:v>
                </c:pt>
                <c:pt idx="119">
                  <c:v>0.23900000000000018</c:v>
                </c:pt>
                <c:pt idx="120">
                  <c:v>0.2410000000000002</c:v>
                </c:pt>
                <c:pt idx="121">
                  <c:v>0.2430000000000002</c:v>
                </c:pt>
                <c:pt idx="122">
                  <c:v>0.2450000000000002</c:v>
                </c:pt>
                <c:pt idx="123">
                  <c:v>0.2470000000000002</c:v>
                </c:pt>
                <c:pt idx="124">
                  <c:v>0.24900000000000017</c:v>
                </c:pt>
                <c:pt idx="125">
                  <c:v>0.25100000000000017</c:v>
                </c:pt>
                <c:pt idx="126">
                  <c:v>0.25300000000000017</c:v>
                </c:pt>
                <c:pt idx="127">
                  <c:v>0.25500000000000017</c:v>
                </c:pt>
                <c:pt idx="128">
                  <c:v>0.2570000000000002</c:v>
                </c:pt>
                <c:pt idx="129">
                  <c:v>0.2590000000000002</c:v>
                </c:pt>
                <c:pt idx="130">
                  <c:v>0.2610000000000002</c:v>
                </c:pt>
                <c:pt idx="131">
                  <c:v>0.2630000000000002</c:v>
                </c:pt>
                <c:pt idx="132">
                  <c:v>0.2650000000000002</c:v>
                </c:pt>
                <c:pt idx="133">
                  <c:v>0.2670000000000002</c:v>
                </c:pt>
                <c:pt idx="134">
                  <c:v>0.2690000000000002</c:v>
                </c:pt>
                <c:pt idx="135">
                  <c:v>0.2710000000000002</c:v>
                </c:pt>
                <c:pt idx="136">
                  <c:v>0.2730000000000002</c:v>
                </c:pt>
                <c:pt idx="137">
                  <c:v>0.2750000000000002</c:v>
                </c:pt>
                <c:pt idx="138">
                  <c:v>0.2770000000000002</c:v>
                </c:pt>
                <c:pt idx="139">
                  <c:v>0.2790000000000002</c:v>
                </c:pt>
                <c:pt idx="140">
                  <c:v>0.2810000000000002</c:v>
                </c:pt>
                <c:pt idx="141">
                  <c:v>0.2830000000000002</c:v>
                </c:pt>
                <c:pt idx="142">
                  <c:v>0.2850000000000002</c:v>
                </c:pt>
                <c:pt idx="143">
                  <c:v>0.2870000000000002</c:v>
                </c:pt>
                <c:pt idx="144">
                  <c:v>0.2890000000000002</c:v>
                </c:pt>
                <c:pt idx="145">
                  <c:v>0.2910000000000002</c:v>
                </c:pt>
                <c:pt idx="146">
                  <c:v>0.2930000000000002</c:v>
                </c:pt>
                <c:pt idx="147">
                  <c:v>0.2950000000000002</c:v>
                </c:pt>
                <c:pt idx="148">
                  <c:v>0.2970000000000002</c:v>
                </c:pt>
                <c:pt idx="149">
                  <c:v>0.2990000000000002</c:v>
                </c:pt>
                <c:pt idx="150">
                  <c:v>0.3010000000000002</c:v>
                </c:pt>
                <c:pt idx="151">
                  <c:v>0.3030000000000002</c:v>
                </c:pt>
                <c:pt idx="152">
                  <c:v>0.3050000000000002</c:v>
                </c:pt>
                <c:pt idx="153">
                  <c:v>0.3070000000000002</c:v>
                </c:pt>
                <c:pt idx="154">
                  <c:v>0.3090000000000002</c:v>
                </c:pt>
                <c:pt idx="155">
                  <c:v>0.3110000000000002</c:v>
                </c:pt>
                <c:pt idx="156">
                  <c:v>0.3130000000000002</c:v>
                </c:pt>
                <c:pt idx="157">
                  <c:v>0.3150000000000002</c:v>
                </c:pt>
                <c:pt idx="158">
                  <c:v>0.3170000000000002</c:v>
                </c:pt>
                <c:pt idx="159">
                  <c:v>0.31900000000000023</c:v>
                </c:pt>
                <c:pt idx="160">
                  <c:v>0.32100000000000023</c:v>
                </c:pt>
                <c:pt idx="161">
                  <c:v>0.32300000000000023</c:v>
                </c:pt>
                <c:pt idx="162">
                  <c:v>0.32500000000000023</c:v>
                </c:pt>
                <c:pt idx="163">
                  <c:v>0.32700000000000023</c:v>
                </c:pt>
                <c:pt idx="164">
                  <c:v>0.32900000000000024</c:v>
                </c:pt>
                <c:pt idx="165">
                  <c:v>0.33100000000000024</c:v>
                </c:pt>
                <c:pt idx="166">
                  <c:v>0.33300000000000024</c:v>
                </c:pt>
                <c:pt idx="167">
                  <c:v>0.33500000000000024</c:v>
                </c:pt>
                <c:pt idx="168">
                  <c:v>0.33700000000000024</c:v>
                </c:pt>
                <c:pt idx="169">
                  <c:v>0.33900000000000025</c:v>
                </c:pt>
                <c:pt idx="170">
                  <c:v>0.34100000000000025</c:v>
                </c:pt>
                <c:pt idx="171">
                  <c:v>0.34300000000000025</c:v>
                </c:pt>
                <c:pt idx="172">
                  <c:v>0.34500000000000025</c:v>
                </c:pt>
                <c:pt idx="173">
                  <c:v>0.34700000000000025</c:v>
                </c:pt>
                <c:pt idx="174">
                  <c:v>0.34900000000000025</c:v>
                </c:pt>
                <c:pt idx="175">
                  <c:v>0.35100000000000026</c:v>
                </c:pt>
                <c:pt idx="176">
                  <c:v>0.35300000000000026</c:v>
                </c:pt>
                <c:pt idx="177">
                  <c:v>0.35500000000000026</c:v>
                </c:pt>
                <c:pt idx="178">
                  <c:v>0.35700000000000026</c:v>
                </c:pt>
                <c:pt idx="179">
                  <c:v>0.35900000000000026</c:v>
                </c:pt>
                <c:pt idx="180">
                  <c:v>0.36100000000000027</c:v>
                </c:pt>
                <c:pt idx="181">
                  <c:v>0.36300000000000027</c:v>
                </c:pt>
                <c:pt idx="182">
                  <c:v>0.36500000000000027</c:v>
                </c:pt>
                <c:pt idx="183">
                  <c:v>0.36700000000000027</c:v>
                </c:pt>
                <c:pt idx="184">
                  <c:v>0.36900000000000027</c:v>
                </c:pt>
                <c:pt idx="185">
                  <c:v>0.3710000000000003</c:v>
                </c:pt>
                <c:pt idx="186">
                  <c:v>0.3730000000000003</c:v>
                </c:pt>
                <c:pt idx="187">
                  <c:v>0.3750000000000003</c:v>
                </c:pt>
                <c:pt idx="188">
                  <c:v>0.3770000000000003</c:v>
                </c:pt>
                <c:pt idx="189">
                  <c:v>0.3790000000000003</c:v>
                </c:pt>
                <c:pt idx="190">
                  <c:v>0.3810000000000003</c:v>
                </c:pt>
                <c:pt idx="191">
                  <c:v>0.3830000000000003</c:v>
                </c:pt>
                <c:pt idx="192">
                  <c:v>0.3850000000000003</c:v>
                </c:pt>
                <c:pt idx="193">
                  <c:v>0.3870000000000003</c:v>
                </c:pt>
                <c:pt idx="194">
                  <c:v>0.3890000000000003</c:v>
                </c:pt>
                <c:pt idx="195">
                  <c:v>0.3910000000000003</c:v>
                </c:pt>
                <c:pt idx="196">
                  <c:v>0.3930000000000003</c:v>
                </c:pt>
                <c:pt idx="197">
                  <c:v>0.3950000000000003</c:v>
                </c:pt>
                <c:pt idx="198">
                  <c:v>0.3970000000000003</c:v>
                </c:pt>
                <c:pt idx="199">
                  <c:v>0.3990000000000003</c:v>
                </c:pt>
                <c:pt idx="200">
                  <c:v>0.4010000000000003</c:v>
                </c:pt>
                <c:pt idx="201">
                  <c:v>0.4030000000000003</c:v>
                </c:pt>
                <c:pt idx="202">
                  <c:v>0.4050000000000003</c:v>
                </c:pt>
                <c:pt idx="203">
                  <c:v>0.4070000000000003</c:v>
                </c:pt>
                <c:pt idx="204">
                  <c:v>0.4090000000000003</c:v>
                </c:pt>
                <c:pt idx="205">
                  <c:v>0.4110000000000003</c:v>
                </c:pt>
                <c:pt idx="206">
                  <c:v>0.4130000000000003</c:v>
                </c:pt>
                <c:pt idx="207">
                  <c:v>0.4150000000000003</c:v>
                </c:pt>
                <c:pt idx="208">
                  <c:v>0.4170000000000003</c:v>
                </c:pt>
                <c:pt idx="209">
                  <c:v>0.4190000000000003</c:v>
                </c:pt>
                <c:pt idx="210">
                  <c:v>0.4210000000000003</c:v>
                </c:pt>
                <c:pt idx="211">
                  <c:v>0.4230000000000003</c:v>
                </c:pt>
                <c:pt idx="212">
                  <c:v>0.4250000000000003</c:v>
                </c:pt>
                <c:pt idx="213">
                  <c:v>0.4270000000000003</c:v>
                </c:pt>
                <c:pt idx="214">
                  <c:v>0.4290000000000003</c:v>
                </c:pt>
                <c:pt idx="215">
                  <c:v>0.4310000000000003</c:v>
                </c:pt>
                <c:pt idx="216">
                  <c:v>0.43300000000000033</c:v>
                </c:pt>
                <c:pt idx="217">
                  <c:v>0.43500000000000033</c:v>
                </c:pt>
              </c:numCache>
            </c:numRef>
          </c:xVal>
          <c:yVal>
            <c:numRef>
              <c:f>Twist!$K$12:$K$229</c:f>
              <c:numCache>
                <c:ptCount val="218"/>
                <c:pt idx="0">
                  <c:v>-3.7345359727418423</c:v>
                </c:pt>
                <c:pt idx="1">
                  <c:v>-3.4529048606537214</c:v>
                </c:pt>
                <c:pt idx="2">
                  <c:v>-3.1111561577813194</c:v>
                </c:pt>
                <c:pt idx="3">
                  <c:v>-2.71136559495333</c:v>
                </c:pt>
                <c:pt idx="4">
                  <c:v>-2.25624051903997</c:v>
                </c:pt>
                <c:pt idx="5">
                  <c:v>-1.7491050366812977</c:v>
                </c:pt>
                <c:pt idx="6">
                  <c:v>-1.1938785710121635</c:v>
                </c:pt>
                <c:pt idx="7">
                  <c:v>-0.595047916889746</c:v>
                </c:pt>
                <c:pt idx="8">
                  <c:v>0.042367051873243265</c:v>
                </c:pt>
                <c:pt idx="9">
                  <c:v>0.7128538019618706</c:v>
                </c:pt>
                <c:pt idx="10">
                  <c:v>1.4104533984669307</c:v>
                </c:pt>
                <c:pt idx="11">
                  <c:v>2.1288122476847398</c:v>
                </c:pt>
                <c:pt idx="12">
                  <c:v>2.8612389081925067</c:v>
                </c:pt>
                <c:pt idx="13">
                  <c:v>3.6007654935073763</c:v>
                </c:pt>
                <c:pt idx="14">
                  <c:v>4.340213133205008</c:v>
                </c:pt>
                <c:pt idx="15">
                  <c:v>5.072260907232946</c:v>
                </c:pt>
                <c:pt idx="16">
                  <c:v>5.7895176209323225</c:v>
                </c:pt>
                <c:pt idx="17">
                  <c:v>6.484595746545718</c:v>
                </c:pt>
                <c:pt idx="18">
                  <c:v>7.150186821286368</c:v>
                </c:pt>
                <c:pt idx="19">
                  <c:v>7.779137562856746</c:v>
                </c:pt>
                <c:pt idx="20">
                  <c:v>8.364525941058291</c:v>
                </c:pt>
                <c:pt idx="21">
                  <c:v>8.899736429204655</c:v>
                </c:pt>
                <c:pt idx="22">
                  <c:v>9.37853365172441</c:v>
                </c:pt>
                <c:pt idx="23">
                  <c:v>9.795133644861389</c:v>
                </c:pt>
                <c:pt idx="24">
                  <c:v>10.144271955888787</c:v>
                </c:pt>
                <c:pt idx="25">
                  <c:v>10.421267822832528</c:v>
                </c:pt>
                <c:pt idx="26">
                  <c:v>10.622083701333764</c:v>
                </c:pt>
                <c:pt idx="27">
                  <c:v>10.743379437901925</c:v>
                </c:pt>
                <c:pt idx="28">
                  <c:v>10.782560429212097</c:v>
                </c:pt>
                <c:pt idx="29">
                  <c:v>10.737819155070762</c:v>
                </c:pt>
                <c:pt idx="30">
                  <c:v>10.608169527839319</c:v>
                </c:pt>
                <c:pt idx="31">
                  <c:v>10.39347356307734</c:v>
                </c:pt>
                <c:pt idx="32">
                  <c:v>10.094459944425362</c:v>
                </c:pt>
                <c:pt idx="33">
                  <c:v>9.712734129754754</c:v>
                </c:pt>
                <c:pt idx="34">
                  <c:v>9.250779724690897</c:v>
                </c:pt>
                <c:pt idx="35">
                  <c:v>8.71195093310472</c:v>
                </c:pt>
                <c:pt idx="36">
                  <c:v>8.100455981269787</c:v>
                </c:pt>
                <c:pt idx="37">
                  <c:v>7.421331502303168</c:v>
                </c:pt>
                <c:pt idx="38">
                  <c:v>6.680407959378459</c:v>
                </c:pt>
                <c:pt idx="39">
                  <c:v>5.884266279131406</c:v>
                </c:pt>
                <c:pt idx="40">
                  <c:v>5.04018595973343</c:v>
                </c:pt>
                <c:pt idx="41">
                  <c:v>4.15608501035319</c:v>
                </c:pt>
                <c:pt idx="42">
                  <c:v>3.240452169192995</c:v>
                </c:pt>
                <c:pt idx="43">
                  <c:v>2.302271935027409</c:v>
                </c:pt>
                <c:pt idx="44">
                  <c:v>1.350943031235562</c:v>
                </c:pt>
                <c:pt idx="45">
                  <c:v>0.39619100075255453</c:v>
                </c:pt>
                <c:pt idx="46">
                  <c:v>-0.5520242956841832</c:v>
                </c:pt>
                <c:pt idx="47">
                  <c:v>-1.4836054380770722</c:v>
                </c:pt>
                <c:pt idx="48">
                  <c:v>-2.388417562217968</c:v>
                </c:pt>
                <c:pt idx="49">
                  <c:v>-3.2563908785671027</c:v>
                </c:pt>
                <c:pt idx="50">
                  <c:v>-4.077624598533443</c:v>
                </c:pt>
                <c:pt idx="51">
                  <c:v>-4.842491237254327</c:v>
                </c:pt>
                <c:pt idx="52">
                  <c:v>-5.541740237312626</c:v>
                </c:pt>
                <c:pt idx="53">
                  <c:v>-6.166599843417492</c:v>
                </c:pt>
                <c:pt idx="54">
                  <c:v>-6.7088761543011515</c:v>
                </c:pt>
                <c:pt idx="55">
                  <c:v>-7.161048285154785</c:v>
                </c:pt>
                <c:pt idx="56">
                  <c:v>-7.516358592032195</c:v>
                </c:pt>
                <c:pt idx="57">
                  <c:v>-7.768896938793117</c:v>
                </c:pt>
                <c:pt idx="58">
                  <c:v>-7.913678027296638</c:v>
                </c:pt>
                <c:pt idx="59">
                  <c:v>-7.946710862473664</c:v>
                </c:pt>
                <c:pt idx="60">
                  <c:v>-7.865059485329888</c:v>
                </c:pt>
                <c:pt idx="61">
                  <c:v>-7.666894178410204</c:v>
                </c:pt>
                <c:pt idx="62">
                  <c:v>-7.351532429320007</c:v>
                </c:pt>
                <c:pt idx="63">
                  <c:v>-6.9194690278466195</c:v>
                </c:pt>
                <c:pt idx="64">
                  <c:v>-6.372394770383588</c:v>
                </c:pt>
                <c:pt idx="65">
                  <c:v>-5.713203350846514</c:v>
                </c:pt>
                <c:pt idx="66">
                  <c:v>-4.945986129192499</c:v>
                </c:pt>
                <c:pt idx="67">
                  <c:v>-4.076014585972339</c:v>
                </c:pt>
                <c:pt idx="68">
                  <c:v>-3.109710392998119</c:v>
                </c:pt>
                <c:pt idx="69">
                  <c:v>-2.054603155021815</c:v>
                </c:pt>
                <c:pt idx="70">
                  <c:v>-0.9192760041055729</c:v>
                </c:pt>
                <c:pt idx="71">
                  <c:v>0.2867006441552575</c:v>
                </c:pt>
                <c:pt idx="72">
                  <c:v>1.5528467364731555</c:v>
                </c:pt>
                <c:pt idx="73">
                  <c:v>2.867861068665875</c:v>
                </c:pt>
                <c:pt idx="74">
                  <c:v>4.219719930459106</c:v>
                </c:pt>
                <c:pt idx="75">
                  <c:v>5.595785108011836</c:v>
                </c:pt>
                <c:pt idx="76">
                  <c:v>6.982920332322167</c:v>
                </c:pt>
                <c:pt idx="77">
                  <c:v>8.367615157171375</c:v>
                </c:pt>
                <c:pt idx="78">
                  <c:v>9.736115153991967</c:v>
                </c:pt>
                <c:pt idx="79">
                  <c:v>11.074557224191807</c:v>
                </c:pt>
                <c:pt idx="80">
                  <c:v>12.369108753060122</c:v>
                </c:pt>
                <c:pt idx="81">
                  <c:v>13.60610926446175</c:v>
                </c:pt>
                <c:pt idx="82">
                  <c:v>14.772213182938962</c:v>
                </c:pt>
                <c:pt idx="83">
                  <c:v>15.854532270413987</c:v>
                </c:pt>
                <c:pt idx="84">
                  <c:v>16.840776279045386</c:v>
                </c:pt>
                <c:pt idx="85">
                  <c:v>17.719390350525096</c:v>
                </c:pt>
                <c:pt idx="86">
                  <c:v>18.479687695567332</c:v>
                </c:pt>
                <c:pt idx="87">
                  <c:v>19.111976105834632</c:v>
                </c:pt>
                <c:pt idx="88">
                  <c:v>19.607676884161243</c:v>
                </c:pt>
                <c:pt idx="89">
                  <c:v>19.959434827655148</c:v>
                </c:pt>
                <c:pt idx="90">
                  <c:v>20.16121796186769</c:v>
                </c:pt>
                <c:pt idx="91">
                  <c:v>20.20840580239845</c:v>
                </c:pt>
                <c:pt idx="92">
                  <c:v>20.097865012511967</c:v>
                </c:pt>
                <c:pt idx="93">
                  <c:v>19.828011430978105</c:v>
                </c:pt>
                <c:pt idx="94">
                  <c:v>19.39885756253566</c:v>
                </c:pt>
                <c:pt idx="95">
                  <c:v>18.8120447532457</c:v>
                </c:pt>
                <c:pt idx="96">
                  <c:v>18.070859413375366</c:v>
                </c:pt>
                <c:pt idx="97">
                  <c:v>17.18023280020374</c:v>
                </c:pt>
                <c:pt idx="98">
                  <c:v>16.146724030851697</c:v>
                </c:pt>
                <c:pt idx="99">
                  <c:v>14.978486159520786</c:v>
                </c:pt>
                <c:pt idx="100">
                  <c:v>13.685215322797639</c:v>
                </c:pt>
                <c:pt idx="101">
                  <c:v>12.278083129348849</c:v>
                </c:pt>
                <c:pt idx="102">
                  <c:v>10.769652644689645</c:v>
                </c:pt>
                <c:pt idx="103">
                  <c:v>9.173778495996423</c:v>
                </c:pt>
                <c:pt idx="104">
                  <c:v>7.505491794417833</c:v>
                </c:pt>
                <c:pt idx="105">
                  <c:v>5.780870741181049</c:v>
                </c:pt>
                <c:pt idx="106">
                  <c:v>4.016897947213046</c:v>
                </c:pt>
                <c:pt idx="107">
                  <c:v>2.2313056522333934</c:v>
                </c:pt>
                <c:pt idx="108">
                  <c:v>0.4424101765746476</c:v>
                </c:pt>
                <c:pt idx="109">
                  <c:v>-1.3310629243323813</c:v>
                </c:pt>
                <c:pt idx="110">
                  <c:v>-3.07016140840288</c:v>
                </c:pt>
                <c:pt idx="111">
                  <c:v>-4.755894893142871</c:v>
                </c:pt>
                <c:pt idx="112">
                  <c:v>-6.369427598984062</c:v>
                </c:pt>
                <c:pt idx="113">
                  <c:v>-7.892273409836219</c:v>
                </c:pt>
                <c:pt idx="114">
                  <c:v>-9.30649130939464</c:v>
                </c:pt>
                <c:pt idx="115">
                  <c:v>-10.594879208690946</c:v>
                </c:pt>
                <c:pt idx="116">
                  <c:v>-11.741164156666917</c:v>
                </c:pt>
                <c:pt idx="117">
                  <c:v>-12.730186921878984</c:v>
                </c:pt>
                <c:pt idx="118">
                  <c:v>-13.548078950146635</c:v>
                </c:pt>
                <c:pt idx="119">
                  <c:v>-14.182429740387956</c:v>
                </c:pt>
                <c:pt idx="120">
                  <c:v>-14.622442738977268</c:v>
                </c:pt>
                <c:pt idx="121">
                  <c:v>-14.8590779316493</c:v>
                </c:pt>
                <c:pt idx="122">
                  <c:v>-14.885179410749725</c:v>
                </c:pt>
                <c:pt idx="123">
                  <c:v>-14.695586314014118</c:v>
                </c:pt>
                <c:pt idx="124">
                  <c:v>-14.28722566813175</c:v>
                </c:pt>
                <c:pt idx="125">
                  <c:v>-13.659185825182428</c:v>
                </c:pt>
                <c:pt idx="126">
                  <c:v>-12.812769351350218</c:v>
                </c:pt>
                <c:pt idx="127">
                  <c:v>-11.75152441370363</c:v>
                </c:pt>
                <c:pt idx="128">
                  <c:v>-10.481253910754264</c:v>
                </c:pt>
                <c:pt idx="129">
                  <c:v>-9.010001804098824</c:v>
                </c:pt>
                <c:pt idx="130">
                  <c:v>-7.348016329906109</c:v>
                </c:pt>
                <c:pt idx="131">
                  <c:v>-5.507689998160087</c:v>
                </c:pt>
                <c:pt idx="132">
                  <c:v>-3.5034765223345112</c:v>
                </c:pt>
                <c:pt idx="133">
                  <c:v>-1.3517850601981174</c:v>
                </c:pt>
                <c:pt idx="134">
                  <c:v>0.9291476145896197</c:v>
                </c:pt>
                <c:pt idx="135">
                  <c:v>3.3194061529604437</c:v>
                </c:pt>
                <c:pt idx="136">
                  <c:v>5.797565792331977</c:v>
                </c:pt>
                <c:pt idx="137">
                  <c:v>8.340880322118764</c:v>
                </c:pt>
                <c:pt idx="138">
                  <c:v>10.925487316776996</c:v>
                </c:pt>
                <c:pt idx="139">
                  <c:v>13.526628893254832</c:v>
                </c:pt>
                <c:pt idx="140">
                  <c:v>16.11888605627297</c:v>
                </c:pt>
                <c:pt idx="141">
                  <c:v>18.67642451722638</c:v>
                </c:pt>
                <c:pt idx="142">
                  <c:v>21.1732497128466</c:v>
                </c:pt>
                <c:pt idx="143">
                  <c:v>23.583468610053316</c:v>
                </c:pt>
                <c:pt idx="144">
                  <c:v>25.881555765478215</c:v>
                </c:pt>
                <c:pt idx="145">
                  <c:v>28.042621013669585</c:v>
                </c:pt>
                <c:pt idx="146">
                  <c:v>30.04267608830455</c:v>
                </c:pt>
                <c:pt idx="147">
                  <c:v>31.858897437157058</c:v>
                </c:pt>
                <c:pt idx="148">
                  <c:v>33.469882475073845</c:v>
                </c:pt>
                <c:pt idx="149">
                  <c:v>34.85589653035023</c:v>
                </c:pt>
                <c:pt idx="150">
                  <c:v>35.999107779403815</c:v>
                </c:pt>
                <c:pt idx="151">
                  <c:v>36.8838075323655</c:v>
                </c:pt>
                <c:pt idx="152">
                  <c:v>37.49661332826778</c:v>
                </c:pt>
                <c:pt idx="153">
                  <c:v>37.82665242243396</c:v>
                </c:pt>
                <c:pt idx="154">
                  <c:v>37.86572339963609</c:v>
                </c:pt>
                <c:pt idx="155">
                  <c:v>37.60843382380882</c:v>
                </c:pt>
                <c:pt idx="156">
                  <c:v>37.05231203718748</c:v>
                </c:pt>
                <c:pt idx="157">
                  <c:v>36.19789144703397</c:v>
                </c:pt>
                <c:pt idx="158">
                  <c:v>35.04876588507552</c:v>
                </c:pt>
                <c:pt idx="159">
                  <c:v>33.61161489099237</c:v>
                </c:pt>
                <c:pt idx="160">
                  <c:v>31.896198054651688</c:v>
                </c:pt>
                <c:pt idx="161">
                  <c:v>29.915317849761287</c:v>
                </c:pt>
                <c:pt idx="162">
                  <c:v>27.68475070123053</c:v>
                </c:pt>
                <c:pt idx="163">
                  <c:v>25.223146347178126</c:v>
                </c:pt>
                <c:pt idx="164">
                  <c:v>22.551895880936957</c:v>
                </c:pt>
                <c:pt idx="165">
                  <c:v>19.69496918538936</c:v>
                </c:pt>
                <c:pt idx="166">
                  <c:v>16.67872279838954</c:v>
                </c:pt>
                <c:pt idx="167">
                  <c:v>13.531679570402787</c:v>
                </c:pt>
                <c:pt idx="168">
                  <c:v>10.28428179049067</c:v>
                </c:pt>
                <c:pt idx="169">
                  <c:v>6.968619761097854</c:v>
                </c:pt>
                <c:pt idx="170">
                  <c:v>3.618138092343012</c:v>
                </c:pt>
                <c:pt idx="171">
                  <c:v>0.26732225950221156</c:v>
                </c:pt>
                <c:pt idx="172">
                  <c:v>-3.0486317800773017</c:v>
                </c:pt>
                <c:pt idx="173">
                  <c:v>-6.294161885211253</c:v>
                </c:pt>
                <c:pt idx="174">
                  <c:v>-9.433694715880172</c:v>
                </c:pt>
                <c:pt idx="175">
                  <c:v>-12.432008002506201</c:v>
                </c:pt>
                <c:pt idx="176">
                  <c:v>-15.254596553984742</c:v>
                </c:pt>
                <c:pt idx="177">
                  <c:v>-17.868038349217336</c:v>
                </c:pt>
                <c:pt idx="178">
                  <c:v>-20.240356982270427</c:v>
                </c:pt>
                <c:pt idx="179">
                  <c:v>-22.341376692975846</c:v>
                </c:pt>
                <c:pt idx="180">
                  <c:v>-24.143066214386423</c:v>
                </c:pt>
                <c:pt idx="181">
                  <c:v>-25.619867706256215</c:v>
                </c:pt>
                <c:pt idx="182">
                  <c:v>-26.749007120388832</c:v>
                </c:pt>
                <c:pt idx="183">
                  <c:v>-27.510782459207327</c:v>
                </c:pt>
                <c:pt idx="184">
                  <c:v>-27.88882654265776</c:v>
                </c:pt>
                <c:pt idx="185">
                  <c:v>-27.870341090058236</c:v>
                </c:pt>
                <c:pt idx="186">
                  <c:v>-27.446299151444784</c:v>
                </c:pt>
                <c:pt idx="187">
                  <c:v>-26.611613185528714</c:v>
                </c:pt>
                <c:pt idx="188">
                  <c:v>-25.365266377124417</c:v>
                </c:pt>
                <c:pt idx="189">
                  <c:v>-23.710405112828937</c:v>
                </c:pt>
                <c:pt idx="190">
                  <c:v>-21.65439088769226</c:v>
                </c:pt>
                <c:pt idx="191">
                  <c:v>-19.208810294247353</c:v>
                </c:pt>
                <c:pt idx="192">
                  <c:v>-16.389442145246942</c:v>
                </c:pt>
                <c:pt idx="193">
                  <c:v>-13.216181199267584</c:v>
                </c:pt>
                <c:pt idx="194">
                  <c:v>-9.71291838997911</c:v>
                </c:pt>
                <c:pt idx="195">
                  <c:v>-5.907377901178562</c:v>
                </c:pt>
                <c:pt idx="196">
                  <c:v>-1.830911876555928</c:v>
                </c:pt>
                <c:pt idx="197">
                  <c:v>2.481745999151961</c:v>
                </c:pt>
                <c:pt idx="198">
                  <c:v>6.992766366695429</c:v>
                </c:pt>
                <c:pt idx="199">
                  <c:v>11.661547389580907</c:v>
                </c:pt>
                <c:pt idx="200">
                  <c:v>16.445072741846907</c:v>
                </c:pt>
                <c:pt idx="201">
                  <c:v>21.29830144016274</c:v>
                </c:pt>
                <c:pt idx="202">
                  <c:v>26.174586189981785</c:v>
                </c:pt>
                <c:pt idx="203">
                  <c:v>31.02611655752016</c:v>
                </c:pt>
                <c:pt idx="204">
                  <c:v>35.8043829518255</c:v>
                </c:pt>
                <c:pt idx="205">
                  <c:v>40.46065710790977</c:v>
                </c:pt>
                <c:pt idx="206">
                  <c:v>44.94648450669177</c:v>
                </c:pt>
                <c:pt idx="207">
                  <c:v>49.21418395364103</c:v>
                </c:pt>
                <c:pt idx="208">
                  <c:v>53.2173493684906</c:v>
                </c:pt>
                <c:pt idx="209">
                  <c:v>56.911348715887385</c:v>
                </c:pt>
                <c:pt idx="210">
                  <c:v>60.25381493365484</c:v>
                </c:pt>
                <c:pt idx="211">
                  <c:v>63.20512369285408</c:v>
                </c:pt>
                <c:pt idx="212">
                  <c:v>65.72885285389368</c:v>
                </c:pt>
                <c:pt idx="213">
                  <c:v>67.79221856557432</c:v>
                </c:pt>
                <c:pt idx="214">
                  <c:v>69.36648309008369</c:v>
                </c:pt>
                <c:pt idx="215">
                  <c:v>70.42732962578663</c:v>
                </c:pt>
                <c:pt idx="216">
                  <c:v>70.95519964052792</c:v>
                </c:pt>
                <c:pt idx="217">
                  <c:v>70.93558851962338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Twist!$L$11</c:f>
              <c:strCache>
                <c:ptCount val="1"/>
                <c:pt idx="0">
                  <c:v>B'3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Twist!$I$12:$I$229</c:f>
              <c:numCache>
                <c:ptCount val="218"/>
                <c:pt idx="0">
                  <c:v>0.001</c:v>
                </c:pt>
                <c:pt idx="1">
                  <c:v>0.003</c:v>
                </c:pt>
                <c:pt idx="2">
                  <c:v>0.005</c:v>
                </c:pt>
                <c:pt idx="3">
                  <c:v>0.007</c:v>
                </c:pt>
                <c:pt idx="4">
                  <c:v>0.009000000000000001</c:v>
                </c:pt>
                <c:pt idx="5">
                  <c:v>0.011</c:v>
                </c:pt>
                <c:pt idx="6">
                  <c:v>0.013000000000000001</c:v>
                </c:pt>
                <c:pt idx="7">
                  <c:v>0.015</c:v>
                </c:pt>
                <c:pt idx="8">
                  <c:v>0.017</c:v>
                </c:pt>
                <c:pt idx="9">
                  <c:v>0.019000000000000003</c:v>
                </c:pt>
                <c:pt idx="10">
                  <c:v>0.021000000000000005</c:v>
                </c:pt>
                <c:pt idx="11">
                  <c:v>0.023000000000000007</c:v>
                </c:pt>
                <c:pt idx="12">
                  <c:v>0.02500000000000001</c:v>
                </c:pt>
                <c:pt idx="13">
                  <c:v>0.02700000000000001</c:v>
                </c:pt>
                <c:pt idx="14">
                  <c:v>0.029000000000000012</c:v>
                </c:pt>
                <c:pt idx="15">
                  <c:v>0.031000000000000014</c:v>
                </c:pt>
                <c:pt idx="16">
                  <c:v>0.033000000000000015</c:v>
                </c:pt>
                <c:pt idx="17">
                  <c:v>0.03500000000000002</c:v>
                </c:pt>
                <c:pt idx="18">
                  <c:v>0.03700000000000002</c:v>
                </c:pt>
                <c:pt idx="19">
                  <c:v>0.03900000000000002</c:v>
                </c:pt>
                <c:pt idx="20">
                  <c:v>0.04100000000000002</c:v>
                </c:pt>
                <c:pt idx="21">
                  <c:v>0.043000000000000024</c:v>
                </c:pt>
                <c:pt idx="22">
                  <c:v>0.045000000000000026</c:v>
                </c:pt>
                <c:pt idx="23">
                  <c:v>0.04700000000000003</c:v>
                </c:pt>
                <c:pt idx="24">
                  <c:v>0.04900000000000003</c:v>
                </c:pt>
                <c:pt idx="25">
                  <c:v>0.05100000000000003</c:v>
                </c:pt>
                <c:pt idx="26">
                  <c:v>0.05300000000000003</c:v>
                </c:pt>
                <c:pt idx="27">
                  <c:v>0.055000000000000035</c:v>
                </c:pt>
                <c:pt idx="28">
                  <c:v>0.05700000000000004</c:v>
                </c:pt>
                <c:pt idx="29">
                  <c:v>0.05900000000000004</c:v>
                </c:pt>
                <c:pt idx="30">
                  <c:v>0.06100000000000004</c:v>
                </c:pt>
                <c:pt idx="31">
                  <c:v>0.06300000000000004</c:v>
                </c:pt>
                <c:pt idx="32">
                  <c:v>0.06500000000000004</c:v>
                </c:pt>
                <c:pt idx="33">
                  <c:v>0.06700000000000005</c:v>
                </c:pt>
                <c:pt idx="34">
                  <c:v>0.06900000000000005</c:v>
                </c:pt>
                <c:pt idx="35">
                  <c:v>0.07100000000000005</c:v>
                </c:pt>
                <c:pt idx="36">
                  <c:v>0.07300000000000005</c:v>
                </c:pt>
                <c:pt idx="37">
                  <c:v>0.07500000000000005</c:v>
                </c:pt>
                <c:pt idx="38">
                  <c:v>0.07700000000000005</c:v>
                </c:pt>
                <c:pt idx="39">
                  <c:v>0.07900000000000006</c:v>
                </c:pt>
                <c:pt idx="40">
                  <c:v>0.08100000000000006</c:v>
                </c:pt>
                <c:pt idx="41">
                  <c:v>0.08300000000000006</c:v>
                </c:pt>
                <c:pt idx="42">
                  <c:v>0.08500000000000006</c:v>
                </c:pt>
                <c:pt idx="43">
                  <c:v>0.08700000000000006</c:v>
                </c:pt>
                <c:pt idx="44">
                  <c:v>0.08900000000000007</c:v>
                </c:pt>
                <c:pt idx="45">
                  <c:v>0.09100000000000007</c:v>
                </c:pt>
                <c:pt idx="46">
                  <c:v>0.09300000000000007</c:v>
                </c:pt>
                <c:pt idx="47">
                  <c:v>0.09500000000000007</c:v>
                </c:pt>
                <c:pt idx="48">
                  <c:v>0.09700000000000007</c:v>
                </c:pt>
                <c:pt idx="49">
                  <c:v>0.09900000000000007</c:v>
                </c:pt>
                <c:pt idx="50">
                  <c:v>0.10100000000000008</c:v>
                </c:pt>
                <c:pt idx="51">
                  <c:v>0.10300000000000008</c:v>
                </c:pt>
                <c:pt idx="52">
                  <c:v>0.10500000000000008</c:v>
                </c:pt>
                <c:pt idx="53">
                  <c:v>0.10700000000000008</c:v>
                </c:pt>
                <c:pt idx="54">
                  <c:v>0.10900000000000008</c:v>
                </c:pt>
                <c:pt idx="55">
                  <c:v>0.11100000000000008</c:v>
                </c:pt>
                <c:pt idx="56">
                  <c:v>0.11300000000000009</c:v>
                </c:pt>
                <c:pt idx="57">
                  <c:v>0.11500000000000009</c:v>
                </c:pt>
                <c:pt idx="58">
                  <c:v>0.11700000000000009</c:v>
                </c:pt>
                <c:pt idx="59">
                  <c:v>0.11900000000000009</c:v>
                </c:pt>
                <c:pt idx="60">
                  <c:v>0.1210000000000001</c:v>
                </c:pt>
                <c:pt idx="61">
                  <c:v>0.1230000000000001</c:v>
                </c:pt>
                <c:pt idx="62">
                  <c:v>0.12500000000000008</c:v>
                </c:pt>
                <c:pt idx="63">
                  <c:v>0.12700000000000009</c:v>
                </c:pt>
                <c:pt idx="64">
                  <c:v>0.1290000000000001</c:v>
                </c:pt>
                <c:pt idx="65">
                  <c:v>0.1310000000000001</c:v>
                </c:pt>
                <c:pt idx="66">
                  <c:v>0.1330000000000001</c:v>
                </c:pt>
                <c:pt idx="67">
                  <c:v>0.1350000000000001</c:v>
                </c:pt>
                <c:pt idx="68">
                  <c:v>0.1370000000000001</c:v>
                </c:pt>
                <c:pt idx="69">
                  <c:v>0.1390000000000001</c:v>
                </c:pt>
                <c:pt idx="70">
                  <c:v>0.1410000000000001</c:v>
                </c:pt>
                <c:pt idx="71">
                  <c:v>0.1430000000000001</c:v>
                </c:pt>
                <c:pt idx="72">
                  <c:v>0.1450000000000001</c:v>
                </c:pt>
                <c:pt idx="73">
                  <c:v>0.1470000000000001</c:v>
                </c:pt>
                <c:pt idx="74">
                  <c:v>0.1490000000000001</c:v>
                </c:pt>
                <c:pt idx="75">
                  <c:v>0.1510000000000001</c:v>
                </c:pt>
                <c:pt idx="76">
                  <c:v>0.1530000000000001</c:v>
                </c:pt>
                <c:pt idx="77">
                  <c:v>0.1550000000000001</c:v>
                </c:pt>
                <c:pt idx="78">
                  <c:v>0.1570000000000001</c:v>
                </c:pt>
                <c:pt idx="79">
                  <c:v>0.1590000000000001</c:v>
                </c:pt>
                <c:pt idx="80">
                  <c:v>0.16100000000000012</c:v>
                </c:pt>
                <c:pt idx="81">
                  <c:v>0.16300000000000012</c:v>
                </c:pt>
                <c:pt idx="82">
                  <c:v>0.16500000000000012</c:v>
                </c:pt>
                <c:pt idx="83">
                  <c:v>0.16700000000000012</c:v>
                </c:pt>
                <c:pt idx="84">
                  <c:v>0.16900000000000012</c:v>
                </c:pt>
                <c:pt idx="85">
                  <c:v>0.17100000000000012</c:v>
                </c:pt>
                <c:pt idx="86">
                  <c:v>0.17300000000000013</c:v>
                </c:pt>
                <c:pt idx="87">
                  <c:v>0.17500000000000013</c:v>
                </c:pt>
                <c:pt idx="88">
                  <c:v>0.17700000000000013</c:v>
                </c:pt>
                <c:pt idx="89">
                  <c:v>0.17900000000000013</c:v>
                </c:pt>
                <c:pt idx="90">
                  <c:v>0.18100000000000013</c:v>
                </c:pt>
                <c:pt idx="91">
                  <c:v>0.18300000000000013</c:v>
                </c:pt>
                <c:pt idx="92">
                  <c:v>0.18500000000000014</c:v>
                </c:pt>
                <c:pt idx="93">
                  <c:v>0.18700000000000014</c:v>
                </c:pt>
                <c:pt idx="94">
                  <c:v>0.18900000000000014</c:v>
                </c:pt>
                <c:pt idx="95">
                  <c:v>0.19100000000000014</c:v>
                </c:pt>
                <c:pt idx="96">
                  <c:v>0.19300000000000014</c:v>
                </c:pt>
                <c:pt idx="97">
                  <c:v>0.19500000000000015</c:v>
                </c:pt>
                <c:pt idx="98">
                  <c:v>0.19700000000000015</c:v>
                </c:pt>
                <c:pt idx="99">
                  <c:v>0.19900000000000015</c:v>
                </c:pt>
                <c:pt idx="100">
                  <c:v>0.20100000000000015</c:v>
                </c:pt>
                <c:pt idx="101">
                  <c:v>0.20300000000000015</c:v>
                </c:pt>
                <c:pt idx="102">
                  <c:v>0.20500000000000015</c:v>
                </c:pt>
                <c:pt idx="103">
                  <c:v>0.20700000000000016</c:v>
                </c:pt>
                <c:pt idx="104">
                  <c:v>0.20900000000000016</c:v>
                </c:pt>
                <c:pt idx="105">
                  <c:v>0.21100000000000016</c:v>
                </c:pt>
                <c:pt idx="106">
                  <c:v>0.21300000000000016</c:v>
                </c:pt>
                <c:pt idx="107">
                  <c:v>0.21500000000000016</c:v>
                </c:pt>
                <c:pt idx="108">
                  <c:v>0.21700000000000016</c:v>
                </c:pt>
                <c:pt idx="109">
                  <c:v>0.21900000000000017</c:v>
                </c:pt>
                <c:pt idx="110">
                  <c:v>0.22100000000000017</c:v>
                </c:pt>
                <c:pt idx="111">
                  <c:v>0.22300000000000017</c:v>
                </c:pt>
                <c:pt idx="112">
                  <c:v>0.22500000000000017</c:v>
                </c:pt>
                <c:pt idx="113">
                  <c:v>0.22700000000000017</c:v>
                </c:pt>
                <c:pt idx="114">
                  <c:v>0.22900000000000018</c:v>
                </c:pt>
                <c:pt idx="115">
                  <c:v>0.23100000000000018</c:v>
                </c:pt>
                <c:pt idx="116">
                  <c:v>0.23300000000000018</c:v>
                </c:pt>
                <c:pt idx="117">
                  <c:v>0.23500000000000018</c:v>
                </c:pt>
                <c:pt idx="118">
                  <c:v>0.23700000000000018</c:v>
                </c:pt>
                <c:pt idx="119">
                  <c:v>0.23900000000000018</c:v>
                </c:pt>
                <c:pt idx="120">
                  <c:v>0.2410000000000002</c:v>
                </c:pt>
                <c:pt idx="121">
                  <c:v>0.2430000000000002</c:v>
                </c:pt>
                <c:pt idx="122">
                  <c:v>0.2450000000000002</c:v>
                </c:pt>
                <c:pt idx="123">
                  <c:v>0.2470000000000002</c:v>
                </c:pt>
                <c:pt idx="124">
                  <c:v>0.24900000000000017</c:v>
                </c:pt>
                <c:pt idx="125">
                  <c:v>0.25100000000000017</c:v>
                </c:pt>
                <c:pt idx="126">
                  <c:v>0.25300000000000017</c:v>
                </c:pt>
                <c:pt idx="127">
                  <c:v>0.25500000000000017</c:v>
                </c:pt>
                <c:pt idx="128">
                  <c:v>0.2570000000000002</c:v>
                </c:pt>
                <c:pt idx="129">
                  <c:v>0.2590000000000002</c:v>
                </c:pt>
                <c:pt idx="130">
                  <c:v>0.2610000000000002</c:v>
                </c:pt>
                <c:pt idx="131">
                  <c:v>0.2630000000000002</c:v>
                </c:pt>
                <c:pt idx="132">
                  <c:v>0.2650000000000002</c:v>
                </c:pt>
                <c:pt idx="133">
                  <c:v>0.2670000000000002</c:v>
                </c:pt>
                <c:pt idx="134">
                  <c:v>0.2690000000000002</c:v>
                </c:pt>
                <c:pt idx="135">
                  <c:v>0.2710000000000002</c:v>
                </c:pt>
                <c:pt idx="136">
                  <c:v>0.2730000000000002</c:v>
                </c:pt>
                <c:pt idx="137">
                  <c:v>0.2750000000000002</c:v>
                </c:pt>
                <c:pt idx="138">
                  <c:v>0.2770000000000002</c:v>
                </c:pt>
                <c:pt idx="139">
                  <c:v>0.2790000000000002</c:v>
                </c:pt>
                <c:pt idx="140">
                  <c:v>0.2810000000000002</c:v>
                </c:pt>
                <c:pt idx="141">
                  <c:v>0.2830000000000002</c:v>
                </c:pt>
                <c:pt idx="142">
                  <c:v>0.2850000000000002</c:v>
                </c:pt>
                <c:pt idx="143">
                  <c:v>0.2870000000000002</c:v>
                </c:pt>
                <c:pt idx="144">
                  <c:v>0.2890000000000002</c:v>
                </c:pt>
                <c:pt idx="145">
                  <c:v>0.2910000000000002</c:v>
                </c:pt>
                <c:pt idx="146">
                  <c:v>0.2930000000000002</c:v>
                </c:pt>
                <c:pt idx="147">
                  <c:v>0.2950000000000002</c:v>
                </c:pt>
                <c:pt idx="148">
                  <c:v>0.2970000000000002</c:v>
                </c:pt>
                <c:pt idx="149">
                  <c:v>0.2990000000000002</c:v>
                </c:pt>
                <c:pt idx="150">
                  <c:v>0.3010000000000002</c:v>
                </c:pt>
                <c:pt idx="151">
                  <c:v>0.3030000000000002</c:v>
                </c:pt>
                <c:pt idx="152">
                  <c:v>0.3050000000000002</c:v>
                </c:pt>
                <c:pt idx="153">
                  <c:v>0.3070000000000002</c:v>
                </c:pt>
                <c:pt idx="154">
                  <c:v>0.3090000000000002</c:v>
                </c:pt>
                <c:pt idx="155">
                  <c:v>0.3110000000000002</c:v>
                </c:pt>
                <c:pt idx="156">
                  <c:v>0.3130000000000002</c:v>
                </c:pt>
                <c:pt idx="157">
                  <c:v>0.3150000000000002</c:v>
                </c:pt>
                <c:pt idx="158">
                  <c:v>0.3170000000000002</c:v>
                </c:pt>
                <c:pt idx="159">
                  <c:v>0.31900000000000023</c:v>
                </c:pt>
                <c:pt idx="160">
                  <c:v>0.32100000000000023</c:v>
                </c:pt>
                <c:pt idx="161">
                  <c:v>0.32300000000000023</c:v>
                </c:pt>
                <c:pt idx="162">
                  <c:v>0.32500000000000023</c:v>
                </c:pt>
                <c:pt idx="163">
                  <c:v>0.32700000000000023</c:v>
                </c:pt>
                <c:pt idx="164">
                  <c:v>0.32900000000000024</c:v>
                </c:pt>
                <c:pt idx="165">
                  <c:v>0.33100000000000024</c:v>
                </c:pt>
                <c:pt idx="166">
                  <c:v>0.33300000000000024</c:v>
                </c:pt>
                <c:pt idx="167">
                  <c:v>0.33500000000000024</c:v>
                </c:pt>
                <c:pt idx="168">
                  <c:v>0.33700000000000024</c:v>
                </c:pt>
                <c:pt idx="169">
                  <c:v>0.33900000000000025</c:v>
                </c:pt>
                <c:pt idx="170">
                  <c:v>0.34100000000000025</c:v>
                </c:pt>
                <c:pt idx="171">
                  <c:v>0.34300000000000025</c:v>
                </c:pt>
                <c:pt idx="172">
                  <c:v>0.34500000000000025</c:v>
                </c:pt>
                <c:pt idx="173">
                  <c:v>0.34700000000000025</c:v>
                </c:pt>
                <c:pt idx="174">
                  <c:v>0.34900000000000025</c:v>
                </c:pt>
                <c:pt idx="175">
                  <c:v>0.35100000000000026</c:v>
                </c:pt>
                <c:pt idx="176">
                  <c:v>0.35300000000000026</c:v>
                </c:pt>
                <c:pt idx="177">
                  <c:v>0.35500000000000026</c:v>
                </c:pt>
                <c:pt idx="178">
                  <c:v>0.35700000000000026</c:v>
                </c:pt>
                <c:pt idx="179">
                  <c:v>0.35900000000000026</c:v>
                </c:pt>
                <c:pt idx="180">
                  <c:v>0.36100000000000027</c:v>
                </c:pt>
                <c:pt idx="181">
                  <c:v>0.36300000000000027</c:v>
                </c:pt>
                <c:pt idx="182">
                  <c:v>0.36500000000000027</c:v>
                </c:pt>
                <c:pt idx="183">
                  <c:v>0.36700000000000027</c:v>
                </c:pt>
                <c:pt idx="184">
                  <c:v>0.36900000000000027</c:v>
                </c:pt>
                <c:pt idx="185">
                  <c:v>0.3710000000000003</c:v>
                </c:pt>
                <c:pt idx="186">
                  <c:v>0.3730000000000003</c:v>
                </c:pt>
                <c:pt idx="187">
                  <c:v>0.3750000000000003</c:v>
                </c:pt>
                <c:pt idx="188">
                  <c:v>0.3770000000000003</c:v>
                </c:pt>
                <c:pt idx="189">
                  <c:v>0.3790000000000003</c:v>
                </c:pt>
                <c:pt idx="190">
                  <c:v>0.3810000000000003</c:v>
                </c:pt>
                <c:pt idx="191">
                  <c:v>0.3830000000000003</c:v>
                </c:pt>
                <c:pt idx="192">
                  <c:v>0.3850000000000003</c:v>
                </c:pt>
                <c:pt idx="193">
                  <c:v>0.3870000000000003</c:v>
                </c:pt>
                <c:pt idx="194">
                  <c:v>0.3890000000000003</c:v>
                </c:pt>
                <c:pt idx="195">
                  <c:v>0.3910000000000003</c:v>
                </c:pt>
                <c:pt idx="196">
                  <c:v>0.3930000000000003</c:v>
                </c:pt>
                <c:pt idx="197">
                  <c:v>0.3950000000000003</c:v>
                </c:pt>
                <c:pt idx="198">
                  <c:v>0.3970000000000003</c:v>
                </c:pt>
                <c:pt idx="199">
                  <c:v>0.3990000000000003</c:v>
                </c:pt>
                <c:pt idx="200">
                  <c:v>0.4010000000000003</c:v>
                </c:pt>
                <c:pt idx="201">
                  <c:v>0.4030000000000003</c:v>
                </c:pt>
                <c:pt idx="202">
                  <c:v>0.4050000000000003</c:v>
                </c:pt>
                <c:pt idx="203">
                  <c:v>0.4070000000000003</c:v>
                </c:pt>
                <c:pt idx="204">
                  <c:v>0.4090000000000003</c:v>
                </c:pt>
                <c:pt idx="205">
                  <c:v>0.4110000000000003</c:v>
                </c:pt>
                <c:pt idx="206">
                  <c:v>0.4130000000000003</c:v>
                </c:pt>
                <c:pt idx="207">
                  <c:v>0.4150000000000003</c:v>
                </c:pt>
                <c:pt idx="208">
                  <c:v>0.4170000000000003</c:v>
                </c:pt>
                <c:pt idx="209">
                  <c:v>0.4190000000000003</c:v>
                </c:pt>
                <c:pt idx="210">
                  <c:v>0.4210000000000003</c:v>
                </c:pt>
                <c:pt idx="211">
                  <c:v>0.4230000000000003</c:v>
                </c:pt>
                <c:pt idx="212">
                  <c:v>0.4250000000000003</c:v>
                </c:pt>
                <c:pt idx="213">
                  <c:v>0.4270000000000003</c:v>
                </c:pt>
                <c:pt idx="214">
                  <c:v>0.4290000000000003</c:v>
                </c:pt>
                <c:pt idx="215">
                  <c:v>0.4310000000000003</c:v>
                </c:pt>
                <c:pt idx="216">
                  <c:v>0.43300000000000033</c:v>
                </c:pt>
                <c:pt idx="217">
                  <c:v>0.43500000000000033</c:v>
                </c:pt>
              </c:numCache>
            </c:numRef>
          </c:xVal>
          <c:yVal>
            <c:numRef>
              <c:f>Twist!$L$12:$L$229</c:f>
              <c:numCache>
                <c:ptCount val="218"/>
                <c:pt idx="0">
                  <c:v>7.1948659086357445</c:v>
                </c:pt>
                <c:pt idx="1">
                  <c:v>7.585881171877973</c:v>
                </c:pt>
                <c:pt idx="2">
                  <c:v>7.926704356942066</c:v>
                </c:pt>
                <c:pt idx="3">
                  <c:v>8.213040763757784</c:v>
                </c:pt>
                <c:pt idx="4">
                  <c:v>8.441066264963466</c:v>
                </c:pt>
                <c:pt idx="5">
                  <c:v>8.607475811315545</c:v>
                </c:pt>
                <c:pt idx="6">
                  <c:v>8.709527626156982</c:v>
                </c:pt>
                <c:pt idx="7">
                  <c:v>8.745082551381039</c:v>
                </c:pt>
                <c:pt idx="8">
                  <c:v>8.712638045889696</c:v>
                </c:pt>
                <c:pt idx="9">
                  <c:v>8.611356381971905</c:v>
                </c:pt>
                <c:pt idx="10">
                  <c:v>8.441086634986155</c:v>
                </c:pt>
                <c:pt idx="11">
                  <c:v>8.202380116821942</c:v>
                </c:pt>
                <c:pt idx="12">
                  <c:v>7.896498963384673</c:v>
                </c:pt>
                <c:pt idx="13">
                  <c:v>7.525417650273362</c:v>
                </c:pt>
                <c:pt idx="14">
                  <c:v>7.0918172783457845</c:v>
                </c:pt>
                <c:pt idx="15">
                  <c:v>6.599072541359879</c:v>
                </c:pt>
                <c:pt idx="16">
                  <c:v>6.051231360707115</c:v>
                </c:pt>
                <c:pt idx="17">
                  <c:v>5.452987246682912</c:v>
                </c:pt>
                <c:pt idx="18">
                  <c:v>4.809644521095387</c:v>
                </c:pt>
                <c:pt idx="19">
                  <c:v>4.127076611485199</c:v>
                </c:pt>
                <c:pt idx="20">
                  <c:v>3.4116777021135882</c:v>
                </c:pt>
                <c:pt idx="21">
                  <c:v>2.670308100339134</c:v>
                </c:pt>
                <c:pt idx="22">
                  <c:v>1.9102337483188885</c:v>
                </c:pt>
                <c:pt idx="23">
                  <c:v>1.1390603783213427</c:v>
                </c:pt>
                <c:pt idx="24">
                  <c:v>0.3646628746134525</c:v>
                </c:pt>
                <c:pt idx="25">
                  <c:v>-0.4048895348926492</c:v>
                </c:pt>
                <c:pt idx="26">
                  <c:v>-1.1614115789448365</c:v>
                </c:pt>
                <c:pt idx="27">
                  <c:v>-1.896683007624243</c:v>
                </c:pt>
                <c:pt idx="28">
                  <c:v>-2.602531650932991</c:v>
                </c:pt>
                <c:pt idx="29">
                  <c:v>-3.2709176649429708</c:v>
                </c:pt>
                <c:pt idx="30">
                  <c:v>-3.8940181307719444</c:v>
                </c:pt>
                <c:pt idx="31">
                  <c:v>-4.464311151179008</c:v>
                </c:pt>
                <c:pt idx="32">
                  <c:v>-4.974658577432729</c:v>
                </c:pt>
                <c:pt idx="33">
                  <c:v>-5.418386495527279</c:v>
                </c:pt>
                <c:pt idx="34">
                  <c:v>-5.789362606082255</c:v>
                </c:pt>
                <c:pt idx="35">
                  <c:v>-6.08206964643026</c:v>
                </c:pt>
                <c:pt idx="36">
                  <c:v>-6.291674026536681</c:v>
                </c:pt>
                <c:pt idx="37">
                  <c:v>-6.414088882449981</c:v>
                </c:pt>
                <c:pt idx="38">
                  <c:v>-6.446030791798946</c:v>
                </c:pt>
                <c:pt idx="39">
                  <c:v>-6.385069445190067</c:v>
                </c:pt>
                <c:pt idx="40">
                  <c:v>-6.229669624898316</c:v>
                </c:pt>
                <c:pt idx="41">
                  <c:v>-5.979224907551506</c:v>
                </c:pt>
                <c:pt idx="42">
                  <c:v>-5.634082580087874</c:v>
                </c:pt>
                <c:pt idx="43">
                  <c:v>-5.195559337502899</c:v>
                </c:pt>
                <c:pt idx="44">
                  <c:v>-4.665947416162965</c:v>
                </c:pt>
                <c:pt idx="45">
                  <c:v>-4.048510906942551</c:v>
                </c:pt>
                <c:pt idx="46">
                  <c:v>-3.347472087386502</c:v>
                </c:pt>
                <c:pt idx="47">
                  <c:v>-2.5679877105834725</c:v>
                </c:pt>
                <c:pt idx="48">
                  <c:v>-1.7161152895452654</c:v>
                </c:pt>
                <c:pt idx="49">
                  <c:v>-0.798769518655456</c:v>
                </c:pt>
                <c:pt idx="50">
                  <c:v>0.17633092286054014</c:v>
                </c:pt>
                <c:pt idx="51">
                  <c:v>1.2007258375097962</c:v>
                </c:pt>
                <c:pt idx="52">
                  <c:v>2.265284796686832</c:v>
                </c:pt>
                <c:pt idx="53">
                  <c:v>3.3602866999690977</c:v>
                </c:pt>
                <c:pt idx="54">
                  <c:v>4.475506962706567</c:v>
                </c:pt>
                <c:pt idx="55">
                  <c:v>5.600311597298119</c:v>
                </c:pt>
                <c:pt idx="56">
                  <c:v>6.723757368444017</c:v>
                </c:pt>
                <c:pt idx="57">
                  <c:v>7.834697124182936</c:v>
                </c:pt>
                <c:pt idx="58">
                  <c:v>8.921889333632603</c:v>
                </c:pt>
                <c:pt idx="59">
                  <c:v>9.9741107998818</c:v>
                </c:pt>
                <c:pt idx="60">
                  <c:v>10.980271463294546</c:v>
                </c:pt>
                <c:pt idx="61">
                  <c:v>11.929530167251835</c:v>
                </c:pt>
                <c:pt idx="62">
                  <c:v>12.81141022576817</c:v>
                </c:pt>
                <c:pt idx="63">
                  <c:v>13.615913610995833</c:v>
                </c:pt>
                <c:pt idx="64">
                  <c:v>14.333632568807696</c:v>
                </c:pt>
                <c:pt idx="65">
                  <c:v>14.955857472809184</c:v>
                </c:pt>
                <c:pt idx="66">
                  <c:v>15.474679741418237</c:v>
                </c:pt>
                <c:pt idx="67">
                  <c:v>15.883088669244524</c:v>
                </c:pt>
                <c:pt idx="68">
                  <c:v>16.175061062827442</c:v>
                </c:pt>
                <c:pt idx="69">
                  <c:v>16.345642621692065</c:v>
                </c:pt>
                <c:pt idx="70">
                  <c:v>16.391020068470915</c:v>
                </c:pt>
                <c:pt idx="71">
                  <c:v>16.30858310596116</c:v>
                </c:pt>
                <c:pt idx="72">
                  <c:v>16.0969753640922</c:v>
                </c:pt>
                <c:pt idx="73">
                  <c:v>15.756133595080643</c:v>
                </c:pt>
                <c:pt idx="74">
                  <c:v>15.287314479844424</c:v>
                </c:pt>
                <c:pt idx="75">
                  <c:v>14.693108522181683</c:v>
                </c:pt>
                <c:pt idx="76">
                  <c:v>13.977440628246505</c:v>
                </c:pt>
                <c:pt idx="77">
                  <c:v>13.145557096435045</c:v>
                </c:pt>
                <c:pt idx="78">
                  <c:v>12.203998875787702</c:v>
                </c:pt>
                <c:pt idx="79">
                  <c:v>11.160561088081268</c:v>
                </c:pt>
                <c:pt idx="80">
                  <c:v>10.024238948725941</c:v>
                </c:pt>
                <c:pt idx="81">
                  <c:v>8.805160362944424</c:v>
                </c:pt>
                <c:pt idx="82">
                  <c:v>7.514505615104243</c:v>
                </c:pt>
                <c:pt idx="83">
                  <c:v>6.164414709097893</c:v>
                </c:pt>
                <c:pt idx="84">
                  <c:v>4.767883054788364</c:v>
                </c:pt>
                <c:pt idx="85">
                  <c:v>3.3386463283813197</c:v>
                </c:pt>
                <c:pt idx="86">
                  <c:v>1.891055461656575</c:v>
                </c:pt>
                <c:pt idx="87">
                  <c:v>0.4399428348951236</c:v>
                </c:pt>
                <c:pt idx="88">
                  <c:v>-0.9995191402751837</c:v>
                </c:pt>
                <c:pt idx="89">
                  <c:v>-2.4119657603768307</c:v>
                </c:pt>
                <c:pt idx="90">
                  <c:v>-3.7819927137039375</c:v>
                </c:pt>
                <c:pt idx="91">
                  <c:v>-5.09431225163492</c:v>
                </c:pt>
                <c:pt idx="92">
                  <c:v>-6.333911326208414</c:v>
                </c:pt>
                <c:pt idx="93">
                  <c:v>-7.486210121771746</c:v>
                </c:pt>
                <c:pt idx="94">
                  <c:v>-8.53721937273543</c:v>
                </c:pt>
                <c:pt idx="95">
                  <c:v>-9.473694839344452</c:v>
                </c:pt>
                <c:pt idx="96">
                  <c:v>-10.283287309463253</c:v>
                </c:pt>
                <c:pt idx="97">
                  <c:v>-10.954686507020908</c:v>
                </c:pt>
                <c:pt idx="98">
                  <c:v>-11.47775731711952</c:v>
                </c:pt>
                <c:pt idx="99">
                  <c:v>-11.84366678406389</c:v>
                </c:pt>
                <c:pt idx="100">
                  <c:v>-12.045000401379392</c:v>
                </c:pt>
                <c:pt idx="101">
                  <c:v>-12.075866292150284</c:v>
                </c:pt>
                <c:pt idx="102">
                  <c:v>-11.931985973130821</c:v>
                </c:pt>
                <c:pt idx="103">
                  <c:v>-11.6107705064185</c:v>
                </c:pt>
                <c:pt idx="104">
                  <c:v>-11.11138096727259</c:v>
                </c:pt>
                <c:pt idx="105">
                  <c:v>-10.43477229490091</c:v>
                </c:pt>
                <c:pt idx="106">
                  <c:v>-9.583719743519506</c:v>
                </c:pt>
                <c:pt idx="107">
                  <c:v>-8.56282731259355</c:v>
                </c:pt>
                <c:pt idx="108">
                  <c:v>-7.378517706259351</c:v>
                </c:pt>
                <c:pt idx="109">
                  <c:v>-6.0390035511330655</c:v>
                </c:pt>
                <c:pt idx="110">
                  <c:v>-4.554239787288967</c:v>
                </c:pt>
                <c:pt idx="111">
                  <c:v>-2.9358573373396397</c:v>
                </c:pt>
                <c:pt idx="112">
                  <c:v>-1.1970783515304328</c:v>
                </c:pt>
                <c:pt idx="113">
                  <c:v>0.6473864794269696</c:v>
                </c:pt>
                <c:pt idx="114">
                  <c:v>2.5814578593560378</c:v>
                </c:pt>
                <c:pt idx="115">
                  <c:v>4.587824195365293</c:v>
                </c:pt>
                <c:pt idx="116">
                  <c:v>6.648093221726708</c:v>
                </c:pt>
                <c:pt idx="117">
                  <c:v>8.742957702750568</c:v>
                </c:pt>
                <c:pt idx="118">
                  <c:v>10.852373810059703</c:v>
                </c:pt>
                <c:pt idx="119">
                  <c:v>12.955750612085248</c:v>
                </c:pt>
                <c:pt idx="120">
                  <c:v>15.0321489687935</c:v>
                </c:pt>
                <c:pt idx="121">
                  <c:v>17.060487994296032</c:v>
                </c:pt>
                <c:pt idx="122">
                  <c:v>19.019757135727826</c:v>
                </c:pt>
                <c:pt idx="123">
                  <c:v>20.889231820135617</c:v>
                </c:pt>
                <c:pt idx="124">
                  <c:v>22.648690543333146</c:v>
                </c:pt>
                <c:pt idx="125">
                  <c:v>24.278631217056958</c:v>
                </c:pt>
                <c:pt idx="126">
                  <c:v>25.760484554218397</c:v>
                </c:pt>
                <c:pt idx="127">
                  <c:v>27.07682225732941</c:v>
                </c:pt>
                <c:pt idx="128">
                  <c:v>28.21155778308779</c:v>
                </c:pt>
                <c:pt idx="129">
                  <c:v>29.150137486701784</c:v>
                </c:pt>
                <c:pt idx="130">
                  <c:v>29.87972000330194</c:v>
                </c:pt>
                <c:pt idx="131">
                  <c:v>30.389341800347886</c:v>
                </c:pt>
                <c:pt idx="132">
                  <c:v>30.67006693418159</c:v>
                </c:pt>
                <c:pt idx="133">
                  <c:v>30.715119165170197</c:v>
                </c:pt>
                <c:pt idx="134">
                  <c:v>30.51999472839026</c:v>
                </c:pt>
                <c:pt idx="135">
                  <c:v>30.08255421958636</c:v>
                </c:pt>
                <c:pt idx="136">
                  <c:v>29.403092237939884</c:v>
                </c:pt>
                <c:pt idx="137">
                  <c:v>28.484383626396244</c:v>
                </c:pt>
                <c:pt idx="138">
                  <c:v>27.33170536550886</c:v>
                </c:pt>
                <c:pt idx="139">
                  <c:v>25.95283340577168</c:v>
                </c:pt>
                <c:pt idx="140">
                  <c:v>24.358013964481763</c:v>
                </c:pt>
                <c:pt idx="141">
                  <c:v>22.55990906385961</c:v>
                </c:pt>
                <c:pt idx="142">
                  <c:v>20.573516345206304</c:v>
                </c:pt>
                <c:pt idx="143">
                  <c:v>18.41606345677847</c:v>
                </c:pt>
                <c:pt idx="144">
                  <c:v>16.106877578283537</c:v>
                </c:pt>
                <c:pt idx="145">
                  <c:v>13.667230909650373</c:v>
                </c:pt>
                <c:pt idx="146">
                  <c:v>11.120163213493617</c:v>
                </c:pt>
                <c:pt idx="147">
                  <c:v>8.490282756571592</c:v>
                </c:pt>
                <c:pt idx="148">
                  <c:v>5.803547242896773</c:v>
                </c:pt>
                <c:pt idx="149">
                  <c:v>3.0870265672795467</c:v>
                </c:pt>
                <c:pt idx="150">
                  <c:v>0.3686494403418724</c:v>
                </c:pt>
                <c:pt idx="151">
                  <c:v>-2.323063858135075</c:v>
                </c:pt>
                <c:pt idx="152">
                  <c:v>-4.959280153685959</c:v>
                </c:pt>
                <c:pt idx="153">
                  <c:v>-7.51114086973325</c:v>
                </c:pt>
                <c:pt idx="154">
                  <c:v>-9.950055585971054</c:v>
                </c:pt>
                <c:pt idx="155">
                  <c:v>-12.247998792803905</c:v>
                </c:pt>
                <c:pt idx="156">
                  <c:v>-14.377806881548315</c:v>
                </c:pt>
                <c:pt idx="157">
                  <c:v>-16.313472347924336</c:v>
                </c:pt>
                <c:pt idx="158">
                  <c:v>-18.0304321536706</c:v>
                </c:pt>
                <c:pt idx="159">
                  <c:v>-19.505847188949527</c:v>
                </c:pt>
                <c:pt idx="160">
                  <c:v>-20.718869807223797</c:v>
                </c:pt>
                <c:pt idx="161">
                  <c:v>-21.650896464561512</c:v>
                </c:pt>
                <c:pt idx="162">
                  <c:v>-22.28580258734978</c:v>
                </c:pt>
                <c:pt idx="163">
                  <c:v>-22.610156915297534</c:v>
                </c:pt>
                <c:pt idx="164">
                  <c:v>-22.613412720336548</c:v>
                </c:pt>
                <c:pt idx="165">
                  <c:v>-22.288073485118943</c:v>
                </c:pt>
                <c:pt idx="166">
                  <c:v>-21.629830836380908</c:v>
                </c:pt>
                <c:pt idx="167">
                  <c:v>-20.63767276673188</c:v>
                </c:pt>
                <c:pt idx="168">
                  <c:v>-19.313960441502225</c:v>
                </c:pt>
                <c:pt idx="169">
                  <c:v>-17.66447217311949</c:v>
                </c:pt>
                <c:pt idx="170">
                  <c:v>-15.69841345153554</c:v>
                </c:pt>
                <c:pt idx="171">
                  <c:v>-13.428392242695752</c:v>
                </c:pt>
                <c:pt idx="172">
                  <c:v>-10.870359105238693</c:v>
                </c:pt>
                <c:pt idx="173">
                  <c:v>-8.043512025060366</c:v>
                </c:pt>
                <c:pt idx="174">
                  <c:v>-4.970166225023327</c:v>
                </c:pt>
                <c:pt idx="175">
                  <c:v>-1.6755895693110185</c:v>
                </c:pt>
                <c:pt idx="176">
                  <c:v>1.8121954549036297</c:v>
                </c:pt>
                <c:pt idx="177">
                  <c:v>5.462641835240918</c:v>
                </c:pt>
                <c:pt idx="178">
                  <c:v>9.242938513983825</c:v>
                </c:pt>
                <c:pt idx="179">
                  <c:v>13.118299208738737</c:v>
                </c:pt>
                <c:pt idx="180">
                  <c:v>17.052277202414963</c:v>
                </c:pt>
                <c:pt idx="181">
                  <c:v>21.0071034184862</c:v>
                </c:pt>
                <c:pt idx="182">
                  <c:v>24.944044805892386</c:v>
                </c:pt>
                <c:pt idx="183">
                  <c:v>28.823779790837808</c:v>
                </c:pt>
                <c:pt idx="184">
                  <c:v>32.60678731324681</c:v>
                </c:pt>
                <c:pt idx="185">
                  <c:v>36.253745756826795</c:v>
                </c:pt>
                <c:pt idx="186">
                  <c:v>39.72593790631004</c:v>
                </c:pt>
                <c:pt idx="187">
                  <c:v>42.98565792583316</c:v>
                </c:pt>
                <c:pt idx="188">
                  <c:v>45.99661625097103</c:v>
                </c:pt>
                <c:pt idx="189">
                  <c:v>48.72433822516471</c:v>
                </c:pt>
                <c:pt idx="190">
                  <c:v>51.13655229083509</c:v>
                </c:pt>
                <c:pt idx="191">
                  <c:v>53.20356356735285</c:v>
                </c:pt>
                <c:pt idx="192">
                  <c:v>54.89860871273029</c:v>
                </c:pt>
                <c:pt idx="193">
                  <c:v>56.198188073798896</c:v>
                </c:pt>
                <c:pt idx="194">
                  <c:v>57.082371280511474</c:v>
                </c:pt>
                <c:pt idx="195">
                  <c:v>57.535072632870445</c:v>
                </c:pt>
                <c:pt idx="196">
                  <c:v>57.54429286331492</c:v>
                </c:pt>
                <c:pt idx="197">
                  <c:v>57.10232413095246</c:v>
                </c:pt>
                <c:pt idx="198">
                  <c:v>56.205915415361744</c:v>
                </c:pt>
                <c:pt idx="199">
                  <c:v>54.856395824167635</c:v>
                </c:pt>
                <c:pt idx="200">
                  <c:v>53.059753707266076</c:v>
                </c:pt>
                <c:pt idx="201">
                  <c:v>50.82666987854485</c:v>
                </c:pt>
                <c:pt idx="202">
                  <c:v>48.17250367943022</c:v>
                </c:pt>
                <c:pt idx="203">
                  <c:v>45.1172310735883</c:v>
                </c:pt>
                <c:pt idx="204">
                  <c:v>41.6853344348704</c:v>
                </c:pt>
                <c:pt idx="205">
                  <c:v>37.905644175961285</c:v>
                </c:pt>
                <c:pt idx="206">
                  <c:v>33.811132859219185</c:v>
                </c:pt>
                <c:pt idx="207">
                  <c:v>29.438662928418875</c:v>
                </c:pt>
                <c:pt idx="208">
                  <c:v>24.828689695900884</c:v>
                </c:pt>
                <c:pt idx="209">
                  <c:v>20.02492170869761</c:v>
                </c:pt>
                <c:pt idx="210">
                  <c:v>15.073941094599238</c:v>
                </c:pt>
                <c:pt idx="211">
                  <c:v>10.02478694954422</c:v>
                </c:pt>
                <c:pt idx="212">
                  <c:v>4.928505266307499</c:v>
                </c:pt>
                <c:pt idx="213">
                  <c:v>-0.16233068378967971</c:v>
                </c:pt>
                <c:pt idx="214">
                  <c:v>-5.194125224202479</c:v>
                </c:pt>
                <c:pt idx="215">
                  <c:v>-10.112785765523205</c:v>
                </c:pt>
                <c:pt idx="216">
                  <c:v>-14.86426397693784</c:v>
                </c:pt>
                <c:pt idx="217">
                  <c:v>-19.39510743733484</c:v>
                </c:pt>
              </c:numCache>
            </c:numRef>
          </c:yVal>
          <c:smooth val="1"/>
        </c:ser>
        <c:axId val="30211935"/>
        <c:axId val="3471960"/>
      </c:scatterChart>
      <c:valAx>
        <c:axId val="30211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(metres)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960"/>
        <c:crossesAt val="-40"/>
        <c:crossBetween val="midCat"/>
        <c:dispUnits/>
        <c:majorUnit val="0.1"/>
      </c:val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Gradient (T/m)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11935"/>
        <c:crossesAt val="-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35875"/>
          <c:w val="0.0967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4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0.1775</cdr:x>
      <cdr:y>0.50775</cdr:y>
    </cdr:from>
    <cdr:to>
      <cdr:x>0.85325</cdr:x>
      <cdr:y>0.50775</cdr:y>
    </cdr:to>
    <cdr:sp>
      <cdr:nvSpPr>
        <cdr:cNvPr id="1" name="Straight Connector 1"/>
        <cdr:cNvSpPr>
          <a:spLocks/>
        </cdr:cNvSpPr>
      </cdr:nvSpPr>
      <cdr:spPr>
        <a:xfrm flipV="1">
          <a:off x="1666875" y="3133725"/>
          <a:ext cx="6353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jb39\exp\vffagns\tech\circumfer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F11" t="str">
            <v>B1</v>
          </cell>
          <cell r="G11" t="str">
            <v>B2</v>
          </cell>
          <cell r="H11" t="str">
            <v>B3</v>
          </cell>
          <cell r="J11" t="str">
            <v>B'1</v>
          </cell>
          <cell r="K11" t="str">
            <v>B'2</v>
          </cell>
          <cell r="L11" t="str">
            <v>B'3</v>
          </cell>
        </row>
        <row r="12">
          <cell r="E12">
            <v>0</v>
          </cell>
          <cell r="F12">
            <v>0.5006184784647987</v>
          </cell>
          <cell r="G12">
            <v>0.3128865490404993</v>
          </cell>
          <cell r="H12">
            <v>0.3128865490404992</v>
          </cell>
          <cell r="I12">
            <v>0.005</v>
          </cell>
          <cell r="J12">
            <v>0.9560620356207528</v>
          </cell>
          <cell r="K12">
            <v>-3.053240621034037</v>
          </cell>
          <cell r="L12">
            <v>7.872311693235407</v>
          </cell>
        </row>
        <row r="13">
          <cell r="E13">
            <v>0.01</v>
          </cell>
          <cell r="F13">
            <v>0.5101790988210062</v>
          </cell>
          <cell r="G13">
            <v>0.2823541428301589</v>
          </cell>
          <cell r="H13">
            <v>0.39160966597285324</v>
          </cell>
          <cell r="I13">
            <v>0.015</v>
          </cell>
          <cell r="J13">
            <v>-2.049423435215769</v>
          </cell>
          <cell r="K13">
            <v>-0.5565621341496185</v>
          </cell>
          <cell r="L13">
            <v>8.677216083343037</v>
          </cell>
        </row>
        <row r="14">
          <cell r="E14">
            <v>0.02</v>
          </cell>
          <cell r="F14">
            <v>0.4896848644688485</v>
          </cell>
          <cell r="G14">
            <v>0.27678852148866273</v>
          </cell>
          <cell r="H14">
            <v>0.4783818268062836</v>
          </cell>
          <cell r="I14">
            <v>0.025</v>
          </cell>
          <cell r="J14">
            <v>-4.3172276061928585</v>
          </cell>
          <cell r="K14">
            <v>2.868296636211315</v>
          </cell>
          <cell r="L14">
            <v>7.831440128762369</v>
          </cell>
        </row>
        <row r="15">
          <cell r="E15">
            <v>0.03</v>
          </cell>
          <cell r="F15">
            <v>0.44651258840691993</v>
          </cell>
          <cell r="G15">
            <v>0.3054714878507759</v>
          </cell>
          <cell r="H15">
            <v>0.5566962280939073</v>
          </cell>
          <cell r="I15">
            <v>0.035</v>
          </cell>
          <cell r="J15">
            <v>-5.1533947870553645</v>
          </cell>
          <cell r="K15">
            <v>6.455139731770797</v>
          </cell>
          <cell r="L15">
            <v>5.408002456266124</v>
          </cell>
        </row>
        <row r="16">
          <cell r="E16">
            <v>0.04</v>
          </cell>
          <cell r="F16">
            <v>0.3949786405363663</v>
          </cell>
          <cell r="G16">
            <v>0.37002288516848386</v>
          </cell>
          <cell r="H16">
            <v>0.6107762526565685</v>
          </cell>
          <cell r="I16">
            <v>0.045</v>
          </cell>
          <cell r="J16">
            <v>-4.161865378652751</v>
          </cell>
          <cell r="K16">
            <v>9.316440324547507</v>
          </cell>
          <cell r="L16">
            <v>1.8991885607412824</v>
          </cell>
        </row>
        <row r="17">
          <cell r="E17">
            <v>0.05</v>
          </cell>
          <cell r="F17">
            <v>0.35335998674983876</v>
          </cell>
          <cell r="G17">
            <v>0.46318728841395895</v>
          </cell>
          <cell r="H17">
            <v>0.6297681382639814</v>
          </cell>
          <cell r="I17">
            <v>0.05500000000000001</v>
          </cell>
          <cell r="J17">
            <v>-1.3787177266041726</v>
          </cell>
          <cell r="K17">
            <v>10.661422109270223</v>
          </cell>
          <cell r="L17">
            <v>-1.8672866874675504</v>
          </cell>
        </row>
        <row r="18">
          <cell r="E18">
            <v>0.060000000000000005</v>
          </cell>
          <cell r="F18">
            <v>0.33957280948379703</v>
          </cell>
          <cell r="G18">
            <v>0.5698015095066612</v>
          </cell>
          <cell r="H18">
            <v>0.6110952713893059</v>
          </cell>
          <cell r="I18">
            <v>0.065</v>
          </cell>
          <cell r="J18">
            <v>2.6918383047585253</v>
          </cell>
          <cell r="K18">
            <v>10.011923377957553</v>
          </cell>
          <cell r="L18">
            <v>-4.908147392198613</v>
          </cell>
        </row>
        <row r="19">
          <cell r="E19">
            <v>0.07</v>
          </cell>
          <cell r="F19">
            <v>0.3664911925313823</v>
          </cell>
          <cell r="G19">
            <v>0.6699207432862367</v>
          </cell>
          <cell r="H19">
            <v>0.5620137974673197</v>
          </cell>
          <cell r="I19">
            <v>0.07500000000000001</v>
          </cell>
          <cell r="J19">
            <v>7.15940800956059</v>
          </cell>
          <cell r="K19">
            <v>7.359682531037496</v>
          </cell>
          <cell r="L19">
            <v>-6.323786558481163</v>
          </cell>
        </row>
        <row r="20">
          <cell r="E20">
            <v>0.08</v>
          </cell>
          <cell r="F20">
            <v>0.43808527262698815</v>
          </cell>
          <cell r="G20">
            <v>0.7435175685966117</v>
          </cell>
          <cell r="H20">
            <v>0.49877593188250813</v>
          </cell>
          <cell r="I20">
            <v>0.08499999999999999</v>
          </cell>
          <cell r="J20">
            <v>10.938395354547021</v>
          </cell>
          <cell r="K20">
            <v>3.217987621108555</v>
          </cell>
          <cell r="L20">
            <v>-5.540896773240742</v>
          </cell>
        </row>
        <row r="21">
          <cell r="E21">
            <v>0.09</v>
          </cell>
          <cell r="F21">
            <v>0.5474692261724583</v>
          </cell>
          <cell r="G21">
            <v>0.7756974448076972</v>
          </cell>
          <cell r="H21">
            <v>0.44336696415010074</v>
          </cell>
          <cell r="I21">
            <v>0.095</v>
          </cell>
          <cell r="J21">
            <v>13.009832163206532</v>
          </cell>
          <cell r="K21">
            <v>-1.4568494347587342</v>
          </cell>
          <cell r="L21">
            <v>-2.495771102622697</v>
          </cell>
        </row>
        <row r="22">
          <cell r="E22">
            <v>0.09999999999999999</v>
          </cell>
          <cell r="F22">
            <v>0.6775675478045236</v>
          </cell>
          <cell r="G22">
            <v>0.7611289504601099</v>
          </cell>
          <cell r="H22">
            <v>0.4184092531238738</v>
          </cell>
          <cell r="I22">
            <v>0.10499999999999998</v>
          </cell>
          <cell r="J22">
            <v>12.693424166208096</v>
          </cell>
          <cell r="K22">
            <v>-5.4674664141637495</v>
          </cell>
          <cell r="L22">
            <v>2.29562704394652</v>
          </cell>
        </row>
        <row r="23">
          <cell r="E23">
            <v>0.10999999999999999</v>
          </cell>
          <cell r="F23">
            <v>0.8045017894666044</v>
          </cell>
          <cell r="G23">
            <v>0.7064542863184724</v>
          </cell>
          <cell r="H23">
            <v>0.44136552356333897</v>
          </cell>
          <cell r="I23">
            <v>0.11499999999999999</v>
          </cell>
          <cell r="J23">
            <v>9.860152184180832</v>
          </cell>
          <cell r="K23">
            <v>-7.661338541150091</v>
          </cell>
          <cell r="L23">
            <v>7.810953244687845</v>
          </cell>
        </row>
        <row r="24">
          <cell r="E24">
            <v>0.11999999999999998</v>
          </cell>
          <cell r="F24">
            <v>0.9031033113084127</v>
          </cell>
          <cell r="G24">
            <v>0.6298409009069715</v>
          </cell>
          <cell r="H24">
            <v>0.5194750560102174</v>
          </cell>
          <cell r="I24">
            <v>0.12499999999999997</v>
          </cell>
          <cell r="J24">
            <v>5.023896981554879</v>
          </cell>
          <cell r="K24">
            <v>-7.235069978258072</v>
          </cell>
          <cell r="L24">
            <v>12.734151607223582</v>
          </cell>
        </row>
        <row r="25">
          <cell r="E25">
            <v>0.12999999999999998</v>
          </cell>
          <cell r="F25">
            <v>0.9533422811239615</v>
          </cell>
          <cell r="G25">
            <v>0.5574902011243908</v>
          </cell>
          <cell r="H25">
            <v>0.6468165720824531</v>
          </cell>
          <cell r="I25">
            <v>0.13499999999999998</v>
          </cell>
          <cell r="J25">
            <v>-0.7244591297687724</v>
          </cell>
          <cell r="K25">
            <v>-3.9799035228063016</v>
          </cell>
          <cell r="L25">
            <v>15.766865913598279</v>
          </cell>
        </row>
        <row r="26">
          <cell r="E26">
            <v>0.13999999999999999</v>
          </cell>
          <cell r="F26">
            <v>0.9460976898262737</v>
          </cell>
          <cell r="G26">
            <v>0.5176911658963278</v>
          </cell>
          <cell r="H26">
            <v>0.8044852312184361</v>
          </cell>
          <cell r="I26">
            <v>0.145</v>
          </cell>
          <cell r="J26">
            <v>-5.939885865940203</v>
          </cell>
          <cell r="K26">
            <v>1.6015704751294977</v>
          </cell>
          <cell r="L26">
            <v>15.968005322689846</v>
          </cell>
        </row>
        <row r="27">
          <cell r="E27">
            <v>0.15</v>
          </cell>
          <cell r="F27">
            <v>0.8866988311668716</v>
          </cell>
          <cell r="G27">
            <v>0.5337068706476228</v>
          </cell>
          <cell r="H27">
            <v>0.9641652844453347</v>
          </cell>
          <cell r="I27">
            <v>0.155</v>
          </cell>
          <cell r="J27">
            <v>-9.16157495208441</v>
          </cell>
          <cell r="K27">
            <v>8.351398595137752</v>
          </cell>
          <cell r="L27">
            <v>13.036133242146496</v>
          </cell>
        </row>
        <row r="28">
          <cell r="E28">
            <v>0.16</v>
          </cell>
          <cell r="F28">
            <v>0.7950830816460275</v>
          </cell>
          <cell r="G28">
            <v>0.6172208565990004</v>
          </cell>
          <cell r="H28">
            <v>1.0945266168667998</v>
          </cell>
          <cell r="I28">
            <v>0.165</v>
          </cell>
          <cell r="J28">
            <v>-9.290993389166172</v>
          </cell>
          <cell r="K28">
            <v>14.688547949983974</v>
          </cell>
          <cell r="L28">
            <v>7.455240538132262</v>
          </cell>
        </row>
        <row r="29">
          <cell r="E29">
            <v>0.17</v>
          </cell>
          <cell r="F29">
            <v>0.7021731477543657</v>
          </cell>
          <cell r="G29">
            <v>0.7641063360988403</v>
          </cell>
          <cell r="H29">
            <v>1.1690790222481224</v>
          </cell>
          <cell r="I29">
            <v>0.17500000000000002</v>
          </cell>
          <cell r="J29">
            <v>-5.915493122435373</v>
          </cell>
          <cell r="K29">
            <v>18.97563317274866</v>
          </cell>
          <cell r="L29">
            <v>0.4516319448562674</v>
          </cell>
        </row>
        <row r="30">
          <cell r="E30">
            <v>0.18000000000000002</v>
          </cell>
          <cell r="F30">
            <v>0.6430182165300119</v>
          </cell>
          <cell r="G30">
            <v>0.953862667826327</v>
          </cell>
          <cell r="H30">
            <v>1.1735953416966851</v>
          </cell>
          <cell r="I30">
            <v>0.18500000000000003</v>
          </cell>
          <cell r="J30">
            <v>0.5123929624972985</v>
          </cell>
          <cell r="K30">
            <v>19.938871554058395</v>
          </cell>
          <cell r="L30">
            <v>-6.246729157210868</v>
          </cell>
        </row>
        <row r="31">
          <cell r="E31">
            <v>0.19000000000000003</v>
          </cell>
          <cell r="F31">
            <v>0.6481421461549849</v>
          </cell>
          <cell r="G31">
            <v>1.1532513833669111</v>
          </cell>
          <cell r="H31">
            <v>1.1111280501245764</v>
          </cell>
          <cell r="I31">
            <v>0.19500000000000003</v>
          </cell>
          <cell r="J31">
            <v>8.70176658069324</v>
          </cell>
          <cell r="K31">
            <v>17.037669431439525</v>
          </cell>
          <cell r="L31">
            <v>-10.80661855140236</v>
          </cell>
        </row>
        <row r="32">
          <cell r="E32">
            <v>0.20000000000000004</v>
          </cell>
          <cell r="F32">
            <v>0.7351598119619174</v>
          </cell>
          <cell r="G32">
            <v>1.3236280776813065</v>
          </cell>
          <cell r="H32">
            <v>1.0030618646105527</v>
          </cell>
          <cell r="I32">
            <v>0.20500000000000004</v>
          </cell>
          <cell r="J32">
            <v>16.770995934545304</v>
          </cell>
          <cell r="K32">
            <v>10.68244427745019</v>
          </cell>
          <cell r="L32">
            <v>-11.755000828070317</v>
          </cell>
        </row>
        <row r="33">
          <cell r="E33">
            <v>0.21000000000000005</v>
          </cell>
          <cell r="F33">
            <v>0.9028697713073706</v>
          </cell>
          <cell r="G33">
            <v>1.4304525204558085</v>
          </cell>
          <cell r="H33">
            <v>0.8855118563298494</v>
          </cell>
          <cell r="I33">
            <v>0.21500000000000005</v>
          </cell>
          <cell r="J33">
            <v>22.67499938563873</v>
          </cell>
          <cell r="K33">
            <v>2.228084318574018</v>
          </cell>
          <cell r="L33">
            <v>-8.399768121681277</v>
          </cell>
        </row>
        <row r="34">
          <cell r="E34">
            <v>0.22000000000000006</v>
          </cell>
          <cell r="F34">
            <v>1.129619765163758</v>
          </cell>
          <cell r="G34">
            <v>1.4527333636415487</v>
          </cell>
          <cell r="H34">
            <v>0.8015141751130366</v>
          </cell>
          <cell r="I34">
            <v>0.22500000000000006</v>
          </cell>
          <cell r="J34">
            <v>24.71997461771478</v>
          </cell>
          <cell r="K34">
            <v>-6.278849723952046</v>
          </cell>
          <cell r="L34">
            <v>-1.0916662274753288</v>
          </cell>
        </row>
        <row r="35">
          <cell r="E35">
            <v>0.23000000000000007</v>
          </cell>
          <cell r="F35">
            <v>1.376819511340906</v>
          </cell>
          <cell r="G35">
            <v>1.3899448664020282</v>
          </cell>
          <cell r="H35">
            <v>0.7905975128382833</v>
          </cell>
          <cell r="I35">
            <v>0.23500000000000007</v>
          </cell>
          <cell r="J35">
            <v>22.04093232079534</v>
          </cell>
          <cell r="K35">
            <v>-12.559347795554244</v>
          </cell>
          <cell r="L35">
            <v>8.75739990839736</v>
          </cell>
        </row>
        <row r="36">
          <cell r="E36">
            <v>0.24000000000000007</v>
          </cell>
          <cell r="F36">
            <v>1.5972288345488597</v>
          </cell>
          <cell r="G36">
            <v>1.2643513884464856</v>
          </cell>
          <cell r="H36">
            <v>0.878171511922257</v>
          </cell>
          <cell r="I36">
            <v>0.24500000000000005</v>
          </cell>
          <cell r="J36">
            <v>14.913956282583701</v>
          </cell>
          <cell r="K36">
            <v>-14.669902412704477</v>
          </cell>
          <cell r="L36">
            <v>18.93006329245708</v>
          </cell>
        </row>
        <row r="37">
          <cell r="E37">
            <v>0.25000000000000006</v>
          </cell>
          <cell r="F37">
            <v>1.7463683973746964</v>
          </cell>
          <cell r="G37">
            <v>1.1176523643194411</v>
          </cell>
          <cell r="H37">
            <v>1.0674721448468274</v>
          </cell>
          <cell r="I37">
            <v>0.25500000000000006</v>
          </cell>
          <cell r="J37">
            <v>4.804615572630739</v>
          </cell>
          <cell r="K37">
            <v>-11.542947061017918</v>
          </cell>
          <cell r="L37">
            <v>26.8955266596788</v>
          </cell>
        </row>
        <row r="38">
          <cell r="E38">
            <v>0.26000000000000006</v>
          </cell>
          <cell r="F38">
            <v>1.7944145531010038</v>
          </cell>
          <cell r="G38">
            <v>1.0022228937092619</v>
          </cell>
          <cell r="H38">
            <v>1.3364274114436157</v>
          </cell>
          <cell r="I38">
            <v>0.26500000000000007</v>
          </cell>
          <cell r="J38">
            <v>-5.8878077994871605</v>
          </cell>
          <cell r="K38">
            <v>-3.356364059201974</v>
          </cell>
          <cell r="L38">
            <v>30.43484852627833</v>
          </cell>
        </row>
        <row r="39">
          <cell r="E39">
            <v>0.2700000000000001</v>
          </cell>
          <cell r="F39">
            <v>1.7355364751061322</v>
          </cell>
          <cell r="G39">
            <v>0.9686592531172421</v>
          </cell>
          <cell r="H39">
            <v>1.6407758967063992</v>
          </cell>
          <cell r="I39">
            <v>0.2750000000000001</v>
          </cell>
          <cell r="J39">
            <v>-14.355761573242663</v>
          </cell>
          <cell r="K39">
            <v>8.381993695488491</v>
          </cell>
          <cell r="L39">
            <v>28.250913771040693</v>
          </cell>
        </row>
        <row r="40">
          <cell r="E40">
            <v>0.2800000000000001</v>
          </cell>
          <cell r="F40">
            <v>1.5919788593737054</v>
          </cell>
          <cell r="G40">
            <v>1.052479190072127</v>
          </cell>
          <cell r="H40">
            <v>1.9232850344168064</v>
          </cell>
          <cell r="I40">
            <v>0.2850000000000001</v>
          </cell>
          <cell r="J40">
            <v>-18.070273426733515</v>
          </cell>
          <cell r="K40">
            <v>21.086716932375296</v>
          </cell>
          <cell r="L40">
            <v>20.402876081722138</v>
          </cell>
        </row>
        <row r="41">
          <cell r="E41">
            <v>0.2900000000000001</v>
          </cell>
          <cell r="F41">
            <v>1.4112761251063701</v>
          </cell>
          <cell r="G41">
            <v>1.2633463593958802</v>
          </cell>
          <cell r="H41">
            <v>2.127313795234028</v>
          </cell>
          <cell r="I41">
            <v>0.2950000000000001</v>
          </cell>
          <cell r="J41">
            <v>-15.467591067900885</v>
          </cell>
          <cell r="K41">
            <v>31.653994708910897</v>
          </cell>
          <cell r="L41">
            <v>8.433650137978425</v>
          </cell>
        </row>
        <row r="42">
          <cell r="E42">
            <v>0.3000000000000001</v>
          </cell>
          <cell r="F42">
            <v>1.2566002144273611</v>
          </cell>
          <cell r="G42">
            <v>1.5798863064849895</v>
          </cell>
          <cell r="H42">
            <v>2.2116502966138123</v>
          </cell>
          <cell r="I42">
            <v>0.3050000000000001</v>
          </cell>
          <cell r="J42">
            <v>-6.457051757910909</v>
          </cell>
          <cell r="K42">
            <v>37.21438089242145</v>
          </cell>
          <cell r="L42">
            <v>-4.874978205436604</v>
          </cell>
        </row>
        <row r="43">
          <cell r="E43">
            <v>0.3100000000000001</v>
          </cell>
          <cell r="F43">
            <v>1.192029696848252</v>
          </cell>
          <cell r="G43">
            <v>1.9520301154092043</v>
          </cell>
          <cell r="H43">
            <v>2.162900514559446</v>
          </cell>
          <cell r="I43">
            <v>0.3150000000000001</v>
          </cell>
          <cell r="J43">
            <v>7.400675294156194</v>
          </cell>
          <cell r="K43">
            <v>35.90380361681981</v>
          </cell>
          <cell r="L43">
            <v>-16.09511147297929</v>
          </cell>
        </row>
        <row r="44">
          <cell r="E44">
            <v>0.3200000000000001</v>
          </cell>
          <cell r="F44">
            <v>1.266036449789814</v>
          </cell>
          <cell r="G44">
            <v>2.3110681515774028</v>
          </cell>
          <cell r="H44">
            <v>2.001949399829653</v>
          </cell>
          <cell r="I44">
            <v>0.3250000000000001</v>
          </cell>
          <cell r="J44">
            <v>23.12598747044259</v>
          </cell>
          <cell r="K44">
            <v>27.454261766751763</v>
          </cell>
          <cell r="L44">
            <v>-21.97582769895379</v>
          </cell>
        </row>
        <row r="45">
          <cell r="E45">
            <v>0.3300000000000001</v>
          </cell>
          <cell r="F45">
            <v>1.49729632449424</v>
          </cell>
          <cell r="G45">
            <v>2.5856107692449206</v>
          </cell>
          <cell r="H45">
            <v>1.782191122840115</v>
          </cell>
          <cell r="I45">
            <v>0.33500000000000013</v>
          </cell>
          <cell r="J45">
            <v>36.94614891112492</v>
          </cell>
          <cell r="K45">
            <v>13.43165462115422</v>
          </cell>
          <cell r="L45">
            <v>-20.30680194057069</v>
          </cell>
        </row>
        <row r="46">
          <cell r="E46">
            <v>0.34000000000000014</v>
          </cell>
          <cell r="F46">
            <v>1.8667578136054896</v>
          </cell>
          <cell r="G46">
            <v>2.719927315456463</v>
          </cell>
          <cell r="H46">
            <v>1.579123103434408</v>
          </cell>
          <cell r="I46">
            <v>0.34500000000000014</v>
          </cell>
          <cell r="J46">
            <v>45.1931490282153</v>
          </cell>
          <cell r="K46">
            <v>-2.9782056058643898</v>
          </cell>
          <cell r="L46">
            <v>-10.60216860991078</v>
          </cell>
        </row>
        <row r="47">
          <cell r="E47">
            <v>0.35000000000000014</v>
          </cell>
          <cell r="F47">
            <v>2.318689303887643</v>
          </cell>
          <cell r="G47">
            <v>2.690145259397819</v>
          </cell>
          <cell r="H47">
            <v>1.4731014173353</v>
          </cell>
          <cell r="I47">
            <v>0.35500000000000015</v>
          </cell>
          <cell r="J47">
            <v>45.26877466404229</v>
          </cell>
          <cell r="K47">
            <v>-17.62727531619078</v>
          </cell>
          <cell r="L47">
            <v>5.592097088710951</v>
          </cell>
        </row>
        <row r="48">
          <cell r="E48">
            <v>0.36000000000000015</v>
          </cell>
          <cell r="F48">
            <v>2.7713770505280664</v>
          </cell>
          <cell r="G48">
            <v>2.513872506235911</v>
          </cell>
          <cell r="H48">
            <v>1.5290223882224097</v>
          </cell>
          <cell r="I48">
            <v>0.36500000000000016</v>
          </cell>
          <cell r="J48">
            <v>36.433030864787206</v>
          </cell>
          <cell r="K48">
            <v>-26.382310008579267</v>
          </cell>
          <cell r="L48">
            <v>24.886798506175367</v>
          </cell>
        </row>
        <row r="49">
          <cell r="E49">
            <v>0.37000000000000016</v>
          </cell>
          <cell r="F49">
            <v>3.135707359175939</v>
          </cell>
          <cell r="G49">
            <v>2.250049406150118</v>
          </cell>
          <cell r="H49">
            <v>1.7778903732841635</v>
          </cell>
          <cell r="I49">
            <v>0.37500000000000017</v>
          </cell>
          <cell r="J49">
            <v>20.19233005512751</v>
          </cell>
          <cell r="K49">
            <v>-26.20078498339706</v>
          </cell>
          <cell r="L49">
            <v>42.73725921302093</v>
          </cell>
        </row>
        <row r="50">
          <cell r="E50">
            <v>0.38000000000000017</v>
          </cell>
          <cell r="F50">
            <v>3.337630659727214</v>
          </cell>
          <cell r="G50">
            <v>1.9880415563161473</v>
          </cell>
          <cell r="H50">
            <v>2.205262965414373</v>
          </cell>
          <cell r="I50">
            <v>0.3850000000000002</v>
          </cell>
          <cell r="J50">
            <v>0.14442214725192123</v>
          </cell>
          <cell r="K50">
            <v>-16.036348583287026</v>
          </cell>
          <cell r="L50">
            <v>54.5038567850459</v>
          </cell>
        </row>
        <row r="51">
          <cell r="E51">
            <v>0.3900000000000002</v>
          </cell>
          <cell r="F51">
            <v>3.3390748811997333</v>
          </cell>
          <cell r="G51">
            <v>1.827678070483277</v>
          </cell>
          <cell r="H51">
            <v>2.7503015332648326</v>
          </cell>
          <cell r="I51">
            <v>0.3950000000000002</v>
          </cell>
          <cell r="J51">
            <v>-18.736747817672565</v>
          </cell>
          <cell r="K51">
            <v>2.6795539955386505</v>
          </cell>
          <cell r="L51">
            <v>56.648800173333484</v>
          </cell>
        </row>
        <row r="52">
          <cell r="E52">
            <v>0.4000000000000002</v>
          </cell>
          <cell r="F52">
            <v>3.1517074030230074</v>
          </cell>
          <cell r="G52">
            <v>1.8544736104386634</v>
          </cell>
          <cell r="H52">
            <v>3.316789534998168</v>
          </cell>
          <cell r="I52">
            <v>0.4050000000000002</v>
          </cell>
          <cell r="J52">
            <v>-31.249208018517667</v>
          </cell>
          <cell r="K52">
            <v>26.149691976267242</v>
          </cell>
          <cell r="L52">
            <v>47.772298554740146</v>
          </cell>
        </row>
        <row r="53">
          <cell r="E53">
            <v>0.4100000000000002</v>
          </cell>
          <cell r="F53">
            <v>2.8392153228378305</v>
          </cell>
          <cell r="G53">
            <v>2.115970530201336</v>
          </cell>
          <cell r="H53">
            <v>3.79451252054557</v>
          </cell>
          <cell r="I53">
            <v>0.4150000000000002</v>
          </cell>
          <cell r="J53">
            <v>-33.29115214684319</v>
          </cell>
          <cell r="K53">
            <v>48.95000473052398</v>
          </cell>
          <cell r="L53">
            <v>29.2018102736397</v>
          </cell>
        </row>
        <row r="54">
          <cell r="E54">
            <v>0.4200000000000002</v>
          </cell>
          <cell r="F54">
            <v>2.5063038013693983</v>
          </cell>
          <cell r="G54">
            <v>2.6054705775065763</v>
          </cell>
          <cell r="H54">
            <v>4.086530623281967</v>
          </cell>
          <cell r="I54">
            <v>0.4250000000000002</v>
          </cell>
          <cell r="J54">
            <v>-23.042735881533208</v>
          </cell>
          <cell r="K54">
            <v>65.26929862721173</v>
          </cell>
          <cell r="L54">
            <v>4.934155480492115</v>
          </cell>
        </row>
        <row r="55">
          <cell r="E55">
            <v>0.4300000000000002</v>
          </cell>
          <cell r="F55">
            <v>2.275876442554066</v>
          </cell>
          <cell r="G55">
            <v>3.258163563778694</v>
          </cell>
          <cell r="H55">
            <v>4.135872178086888</v>
          </cell>
          <cell r="I55">
            <v>0.4350000000000002</v>
          </cell>
          <cell r="J55">
            <v>-1.6787931994343792</v>
          </cell>
          <cell r="K55">
            <v>70.3800078181499</v>
          </cell>
          <cell r="L55">
            <v>-19.122514663208918</v>
          </cell>
        </row>
        <row r="56">
          <cell r="E56">
            <v>0.4400000000000002</v>
          </cell>
          <cell r="F56">
            <v>2.2590885105597223</v>
          </cell>
          <cell r="G56">
            <v>3.961963641960194</v>
          </cell>
          <cell r="H56">
            <v>3.944647031454799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t="s">
        <v>0</v>
      </c>
      <c r="B1" s="1">
        <f>0.85/8.85</f>
        <v>0.096045197740113</v>
      </c>
      <c r="C1" t="s">
        <v>1</v>
      </c>
      <c r="D1" s="2">
        <v>0.25</v>
      </c>
    </row>
    <row r="2" spans="1:4" ht="15">
      <c r="A2" t="s">
        <v>2</v>
      </c>
      <c r="B2" s="1">
        <f>(0.45-0.4)/(0.45+0.4)</f>
        <v>0.058823529411764684</v>
      </c>
      <c r="D2" s="2">
        <v>0.75</v>
      </c>
    </row>
    <row r="3" spans="1:4" ht="15">
      <c r="A3" t="s">
        <v>3</v>
      </c>
      <c r="B3">
        <v>66.443</v>
      </c>
      <c r="D3">
        <f>B3*B1/D1*B2/D2</f>
        <v>2.002048964218455</v>
      </c>
    </row>
    <row r="5" spans="2:11" ht="15">
      <c r="B5" t="s">
        <v>4</v>
      </c>
      <c r="C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</row>
    <row r="6" spans="1:11" ht="15">
      <c r="A6" t="s">
        <v>13</v>
      </c>
      <c r="B6">
        <f>2*PI()*26</f>
        <v>163.36281798666926</v>
      </c>
      <c r="C6" s="3">
        <f>B6*2</f>
        <v>326.7256359733385</v>
      </c>
      <c r="E6">
        <v>800</v>
      </c>
      <c r="F6">
        <f>SQRT((E6+938.272046)^2-938.272046^2)</f>
        <v>1463.2960307470255</v>
      </c>
      <c r="G6">
        <f>F6*1000000/299792458/$C$7</f>
        <v>0.09386596471214977</v>
      </c>
      <c r="H6">
        <f>G6/$D$1</f>
        <v>0.37546385884859906</v>
      </c>
      <c r="I6">
        <f>H6/$D$2</f>
        <v>0.5006184784647988</v>
      </c>
      <c r="J6">
        <f>I6*(2*$D$2-1)</f>
        <v>0.2503092392323994</v>
      </c>
      <c r="K6">
        <f>LN(F6/F$6)/$F$9</f>
        <v>0</v>
      </c>
    </row>
    <row r="7" spans="1:11" ht="15">
      <c r="A7" t="s">
        <v>14</v>
      </c>
      <c r="B7">
        <f>B6/(2*PI())</f>
        <v>26.000000000000004</v>
      </c>
      <c r="C7">
        <f>C6/(2*PI())</f>
        <v>52.00000000000001</v>
      </c>
      <c r="E7">
        <v>12000</v>
      </c>
      <c r="F7">
        <f>SQRT((E7+938.272046)^2-938.272046^2)</f>
        <v>12904.205868785572</v>
      </c>
      <c r="G7">
        <f>F7*1000000/299792458/$C$7</f>
        <v>0.827765337475412</v>
      </c>
      <c r="H7">
        <f>G7/$D$1</f>
        <v>3.311061349901648</v>
      </c>
      <c r="I7">
        <f>H7/$D$2</f>
        <v>4.4147484665355305</v>
      </c>
      <c r="J7">
        <f>I7*(2*$D$2-1)</f>
        <v>2.2073742332677653</v>
      </c>
      <c r="K7">
        <f>LN(F7/F$6)/$F$9</f>
        <v>0.4353723695984157</v>
      </c>
    </row>
    <row r="8" spans="1:3" ht="15">
      <c r="A8" t="s">
        <v>15</v>
      </c>
      <c r="B8">
        <v>10</v>
      </c>
      <c r="C8">
        <v>20</v>
      </c>
    </row>
    <row r="9" spans="1:6" ht="15">
      <c r="A9" t="s">
        <v>16</v>
      </c>
      <c r="B9">
        <f>B6/B8</f>
        <v>16.336281798666924</v>
      </c>
      <c r="C9" s="3">
        <f>C6/C8</f>
        <v>16.336281798666924</v>
      </c>
      <c r="E9" t="s">
        <v>17</v>
      </c>
      <c r="F9">
        <v>5</v>
      </c>
    </row>
    <row r="10" spans="1:6" ht="15">
      <c r="A10" t="s">
        <v>18</v>
      </c>
      <c r="B10">
        <f>(1-COS(2*PI()/B8))*B7</f>
        <v>4.965558146251367</v>
      </c>
      <c r="C10">
        <f>(1-COS(2*PI()/C8))*C7</f>
        <v>2.545061152652017</v>
      </c>
      <c r="E10" t="s">
        <v>19</v>
      </c>
      <c r="F10">
        <v>50</v>
      </c>
    </row>
    <row r="11" spans="5:12" ht="15">
      <c r="E11" t="s">
        <v>12</v>
      </c>
      <c r="F11" t="s">
        <v>20</v>
      </c>
      <c r="G11" t="s">
        <v>21</v>
      </c>
      <c r="H11" t="s">
        <v>22</v>
      </c>
      <c r="I11" t="s">
        <v>12</v>
      </c>
      <c r="J11" t="s">
        <v>23</v>
      </c>
      <c r="K11" t="s">
        <v>24</v>
      </c>
      <c r="L11" t="s">
        <v>25</v>
      </c>
    </row>
    <row r="12" spans="2:12" ht="15">
      <c r="B12" t="s">
        <v>26</v>
      </c>
      <c r="C12" t="s">
        <v>27</v>
      </c>
      <c r="E12">
        <v>0</v>
      </c>
      <c r="F12">
        <f>EXP($E12*$F$9)*$H$6*(1+COS($F$10*$E12+0)*(1/$D$2-1))</f>
        <v>0.5006184784647987</v>
      </c>
      <c r="G12">
        <f>EXP($E12*$F$9)*$H$6*(1+COS($F$10*$E12+PI()*2/3)*(1/$D$2-1))</f>
        <v>0.3128865490404993</v>
      </c>
      <c r="H12">
        <f>EXP($E12*$F$9)*$H$6*(1+COS($F$10*$E12+PI()*4/3)*(1/$D$2-1))</f>
        <v>0.3128865490404992</v>
      </c>
      <c r="I12">
        <f>(E12+E13)/2</f>
        <v>0.001</v>
      </c>
      <c r="J12">
        <f>(F13-F12)/($E13-$E12)</f>
        <v>2.199881837348372</v>
      </c>
      <c r="K12">
        <f>(G13-G12)/($E13-$E12)</f>
        <v>-3.7345359727418423</v>
      </c>
      <c r="L12">
        <f>(H13-H12)/($E13-$E12)</f>
        <v>7.1948659086357445</v>
      </c>
    </row>
    <row r="13" spans="1:12" ht="15">
      <c r="A13" t="s">
        <v>28</v>
      </c>
      <c r="B13">
        <v>3</v>
      </c>
      <c r="C13">
        <f>B13</f>
        <v>3</v>
      </c>
      <c r="E13">
        <f>E12+0.002</f>
        <v>0.002</v>
      </c>
      <c r="F13">
        <f aca="true" t="shared" si="0" ref="F13:F76">EXP($E13*$F$9)*$H$6*(1+COS($F$10*$E13+0)*(1/$D$2-1))</f>
        <v>0.5050182421394954</v>
      </c>
      <c r="G13">
        <f aca="true" t="shared" si="1" ref="G13:G76">EXP($E13*$F$9)*$H$6*(1+COS($F$10*$E13+PI()*2/3)*(1/$D$2-1))</f>
        <v>0.3054174770950156</v>
      </c>
      <c r="H13">
        <f aca="true" t="shared" si="2" ref="H13:H76">EXP($E13*$F$9)*$H$6*(1+COS($F$10*$E13+PI()*4/3)*(1/$D$2-1))</f>
        <v>0.32727628085777066</v>
      </c>
      <c r="I13">
        <f aca="true" t="shared" si="3" ref="I13:I55">(E13+E14)/2</f>
        <v>0.003</v>
      </c>
      <c r="J13">
        <f aca="true" t="shared" si="4" ref="J13:L55">(F14-F13)/($E14-$E13)</f>
        <v>1.5841215360710703</v>
      </c>
      <c r="K13">
        <f t="shared" si="4"/>
        <v>-3.4529048606537214</v>
      </c>
      <c r="L13">
        <f t="shared" si="4"/>
        <v>7.585881171877973</v>
      </c>
    </row>
    <row r="14" spans="1:12" ht="15">
      <c r="A14" t="s">
        <v>29</v>
      </c>
      <c r="B14">
        <f>C9*D1</f>
        <v>4.084070449666731</v>
      </c>
      <c r="C14">
        <f>C9-B14</f>
        <v>12.252211349000193</v>
      </c>
      <c r="E14">
        <f aca="true" t="shared" si="5" ref="E14:E77">E13+0.002</f>
        <v>0.004</v>
      </c>
      <c r="F14">
        <f t="shared" si="0"/>
        <v>0.5081864852116376</v>
      </c>
      <c r="G14">
        <f t="shared" si="1"/>
        <v>0.29851166737370816</v>
      </c>
      <c r="H14">
        <f t="shared" si="2"/>
        <v>0.3424480432015266</v>
      </c>
      <c r="I14">
        <f t="shared" si="3"/>
        <v>0.005</v>
      </c>
      <c r="J14">
        <f t="shared" si="4"/>
        <v>0.9590074367364365</v>
      </c>
      <c r="K14">
        <f t="shared" si="4"/>
        <v>-3.1111561577813194</v>
      </c>
      <c r="L14">
        <f t="shared" si="4"/>
        <v>7.926704356942066</v>
      </c>
    </row>
    <row r="15" spans="1:12" ht="15">
      <c r="A15" t="s">
        <v>30</v>
      </c>
      <c r="B15">
        <f>B14/B13</f>
        <v>1.361356816555577</v>
      </c>
      <c r="C15">
        <f>C14/C13</f>
        <v>4.084070449666731</v>
      </c>
      <c r="E15">
        <f t="shared" si="5"/>
        <v>0.006</v>
      </c>
      <c r="F15">
        <f t="shared" si="0"/>
        <v>0.5101045000851104</v>
      </c>
      <c r="G15">
        <f t="shared" si="1"/>
        <v>0.2922893550581455</v>
      </c>
      <c r="H15">
        <f t="shared" si="2"/>
        <v>0.35830145191541074</v>
      </c>
      <c r="I15">
        <f t="shared" si="3"/>
        <v>0.007</v>
      </c>
      <c r="J15">
        <f t="shared" si="4"/>
        <v>0.3309157160701348</v>
      </c>
      <c r="K15">
        <f t="shared" si="4"/>
        <v>-2.71136559495333</v>
      </c>
      <c r="L15">
        <f t="shared" si="4"/>
        <v>8.213040763757784</v>
      </c>
    </row>
    <row r="16" spans="1:12" ht="15">
      <c r="A16" t="s">
        <v>31</v>
      </c>
      <c r="B16">
        <f>2*PI()/C8/B13</f>
        <v>0.10471975511965977</v>
      </c>
      <c r="E16">
        <f t="shared" si="5"/>
        <v>0.008</v>
      </c>
      <c r="F16">
        <f t="shared" si="0"/>
        <v>0.5107663315172507</v>
      </c>
      <c r="G16">
        <f t="shared" si="1"/>
        <v>0.28686662386823886</v>
      </c>
      <c r="H16">
        <f t="shared" si="2"/>
        <v>0.3747275334429263</v>
      </c>
      <c r="I16">
        <f t="shared" si="3"/>
        <v>0.009000000000000001</v>
      </c>
      <c r="J16">
        <f t="shared" si="4"/>
        <v>-0.2936163481222498</v>
      </c>
      <c r="K16">
        <f t="shared" si="4"/>
        <v>-2.25624051903997</v>
      </c>
      <c r="L16">
        <f t="shared" si="4"/>
        <v>8.441066264963466</v>
      </c>
    </row>
    <row r="17" spans="5:12" ht="15">
      <c r="E17">
        <f t="shared" si="5"/>
        <v>0.01</v>
      </c>
      <c r="F17">
        <f t="shared" si="0"/>
        <v>0.5101790988210062</v>
      </c>
      <c r="G17">
        <f t="shared" si="1"/>
        <v>0.2823541428301589</v>
      </c>
      <c r="H17">
        <f t="shared" si="2"/>
        <v>0.39160966597285324</v>
      </c>
      <c r="I17">
        <f t="shared" si="3"/>
        <v>0.011</v>
      </c>
      <c r="J17">
        <f t="shared" si="4"/>
        <v>-0.9079537380572988</v>
      </c>
      <c r="K17">
        <f t="shared" si="4"/>
        <v>-1.7491050366812977</v>
      </c>
      <c r="L17">
        <f t="shared" si="4"/>
        <v>8.607475811315545</v>
      </c>
    </row>
    <row r="18" spans="5:12" ht="15">
      <c r="E18">
        <f t="shared" si="5"/>
        <v>0.012</v>
      </c>
      <c r="F18">
        <f t="shared" si="0"/>
        <v>0.5083631913448916</v>
      </c>
      <c r="G18">
        <f t="shared" si="1"/>
        <v>0.2788559327567963</v>
      </c>
      <c r="H18">
        <f t="shared" si="2"/>
        <v>0.40882461759548433</v>
      </c>
      <c r="I18">
        <f t="shared" si="3"/>
        <v>0.013000000000000001</v>
      </c>
      <c r="J18">
        <f t="shared" si="4"/>
        <v>-1.5054293331297486</v>
      </c>
      <c r="K18">
        <f t="shared" si="4"/>
        <v>-1.1938785710121635</v>
      </c>
      <c r="L18">
        <f t="shared" si="4"/>
        <v>8.709527626156982</v>
      </c>
    </row>
    <row r="19" spans="5:12" ht="15">
      <c r="E19">
        <f t="shared" si="5"/>
        <v>0.014</v>
      </c>
      <c r="F19">
        <f t="shared" si="0"/>
        <v>0.5053523326786321</v>
      </c>
      <c r="G19">
        <f t="shared" si="1"/>
        <v>0.276468175614772</v>
      </c>
      <c r="H19">
        <f t="shared" si="2"/>
        <v>0.4262436728477983</v>
      </c>
      <c r="I19">
        <f t="shared" si="3"/>
        <v>0.015</v>
      </c>
      <c r="J19">
        <f t="shared" si="4"/>
        <v>-2.079411200057335</v>
      </c>
      <c r="K19">
        <f t="shared" si="4"/>
        <v>-0.595047916889746</v>
      </c>
      <c r="L19">
        <f t="shared" si="4"/>
        <v>8.745082551381039</v>
      </c>
    </row>
    <row r="20" spans="5:12" ht="15">
      <c r="E20">
        <f t="shared" si="5"/>
        <v>0.016</v>
      </c>
      <c r="F20">
        <f t="shared" si="0"/>
        <v>0.5011935102785174</v>
      </c>
      <c r="G20">
        <f t="shared" si="1"/>
        <v>0.2752780797809925</v>
      </c>
      <c r="H20">
        <f t="shared" si="2"/>
        <v>0.4437338379505604</v>
      </c>
      <c r="I20">
        <f t="shared" si="3"/>
        <v>0.017</v>
      </c>
      <c r="J20">
        <f t="shared" si="4"/>
        <v>-2.623370883507945</v>
      </c>
      <c r="K20">
        <f t="shared" si="4"/>
        <v>0.042367051873243265</v>
      </c>
      <c r="L20">
        <f t="shared" si="4"/>
        <v>8.712638045889696</v>
      </c>
    </row>
    <row r="21" spans="5:12" ht="15">
      <c r="E21">
        <f t="shared" si="5"/>
        <v>0.018000000000000002</v>
      </c>
      <c r="F21">
        <f t="shared" si="0"/>
        <v>0.49594676851150155</v>
      </c>
      <c r="G21">
        <f t="shared" si="1"/>
        <v>0.275362813884739</v>
      </c>
      <c r="H21">
        <f t="shared" si="2"/>
        <v>0.4611591140423398</v>
      </c>
      <c r="I21">
        <f t="shared" si="3"/>
        <v>0.019000000000000003</v>
      </c>
      <c r="J21">
        <f t="shared" si="4"/>
        <v>-3.1309520213265136</v>
      </c>
      <c r="K21">
        <f t="shared" si="4"/>
        <v>0.7128538019618706</v>
      </c>
      <c r="L21">
        <f t="shared" si="4"/>
        <v>8.611356381971905</v>
      </c>
    </row>
    <row r="22" spans="5:12" ht="15">
      <c r="E22">
        <f t="shared" si="5"/>
        <v>0.020000000000000004</v>
      </c>
      <c r="F22">
        <f t="shared" si="0"/>
        <v>0.4896848644688485</v>
      </c>
      <c r="G22">
        <f t="shared" si="1"/>
        <v>0.27678852148866273</v>
      </c>
      <c r="H22">
        <f t="shared" si="2"/>
        <v>0.4783818268062836</v>
      </c>
      <c r="I22">
        <f t="shared" si="3"/>
        <v>0.021000000000000005</v>
      </c>
      <c r="J22">
        <f t="shared" si="4"/>
        <v>-3.596038591516273</v>
      </c>
      <c r="K22">
        <f t="shared" si="4"/>
        <v>1.4104533984669307</v>
      </c>
      <c r="L22">
        <f t="shared" si="4"/>
        <v>8.441086634986155</v>
      </c>
    </row>
    <row r="23" spans="5:12" ht="15">
      <c r="E23">
        <f t="shared" si="5"/>
        <v>0.022000000000000006</v>
      </c>
      <c r="F23">
        <f t="shared" si="0"/>
        <v>0.48249278728581596</v>
      </c>
      <c r="G23">
        <f t="shared" si="1"/>
        <v>0.2796094282855966</v>
      </c>
      <c r="H23">
        <f t="shared" si="2"/>
        <v>0.49526400007625593</v>
      </c>
      <c r="I23">
        <f t="shared" si="3"/>
        <v>0.023000000000000007</v>
      </c>
      <c r="J23">
        <f t="shared" si="4"/>
        <v>-4.012822087883113</v>
      </c>
      <c r="K23">
        <f t="shared" si="4"/>
        <v>2.1288122476847398</v>
      </c>
      <c r="L23">
        <f t="shared" si="4"/>
        <v>8.202380116821942</v>
      </c>
    </row>
    <row r="24" spans="5:12" ht="15">
      <c r="E24">
        <f t="shared" si="5"/>
        <v>0.024000000000000007</v>
      </c>
      <c r="F24">
        <f t="shared" si="0"/>
        <v>0.4744671431100497</v>
      </c>
      <c r="G24">
        <f t="shared" si="1"/>
        <v>0.2838670527809661</v>
      </c>
      <c r="H24">
        <f t="shared" si="2"/>
        <v>0.5116687603098998</v>
      </c>
      <c r="I24">
        <f t="shared" si="3"/>
        <v>0.02500000000000001</v>
      </c>
      <c r="J24">
        <f t="shared" si="4"/>
        <v>-4.375866917973755</v>
      </c>
      <c r="K24">
        <f t="shared" si="4"/>
        <v>2.8612389081925067</v>
      </c>
      <c r="L24">
        <f t="shared" si="4"/>
        <v>7.896498963384673</v>
      </c>
    </row>
    <row r="25" spans="5:12" ht="15">
      <c r="E25">
        <f t="shared" si="5"/>
        <v>0.02600000000000001</v>
      </c>
      <c r="F25">
        <f t="shared" si="0"/>
        <v>0.4657154092741022</v>
      </c>
      <c r="G25">
        <f t="shared" si="1"/>
        <v>0.2895895305973511</v>
      </c>
      <c r="H25">
        <f t="shared" si="2"/>
        <v>0.5274617582366692</v>
      </c>
      <c r="I25">
        <f t="shared" si="3"/>
        <v>0.02700000000000001</v>
      </c>
      <c r="J25">
        <f t="shared" si="4"/>
        <v>-4.680173320784322</v>
      </c>
      <c r="K25">
        <f t="shared" si="4"/>
        <v>3.6007654935073763</v>
      </c>
      <c r="L25">
        <f t="shared" si="4"/>
        <v>7.525417650273362</v>
      </c>
    </row>
    <row r="26" spans="5:12" ht="15">
      <c r="E26">
        <f t="shared" si="5"/>
        <v>0.02800000000000001</v>
      </c>
      <c r="F26">
        <f t="shared" si="0"/>
        <v>0.45635506263253356</v>
      </c>
      <c r="G26">
        <f t="shared" si="1"/>
        <v>0.29679106158436586</v>
      </c>
      <c r="H26">
        <f t="shared" si="2"/>
        <v>0.5425125935372159</v>
      </c>
      <c r="I26">
        <f t="shared" si="3"/>
        <v>0.029000000000000012</v>
      </c>
      <c r="J26">
        <f t="shared" si="4"/>
        <v>-4.921237112806838</v>
      </c>
      <c r="K26">
        <f t="shared" si="4"/>
        <v>4.340213133205008</v>
      </c>
      <c r="L26">
        <f t="shared" si="4"/>
        <v>7.0918172783457845</v>
      </c>
    </row>
    <row r="27" spans="5:12" ht="15">
      <c r="E27">
        <f t="shared" si="5"/>
        <v>0.030000000000000013</v>
      </c>
      <c r="F27">
        <f t="shared" si="0"/>
        <v>0.4465125884069199</v>
      </c>
      <c r="G27">
        <f t="shared" si="1"/>
        <v>0.3054714878507759</v>
      </c>
      <c r="H27">
        <f t="shared" si="2"/>
        <v>0.5566962280939075</v>
      </c>
      <c r="I27">
        <f t="shared" si="3"/>
        <v>0.031000000000000014</v>
      </c>
      <c r="J27">
        <f t="shared" si="4"/>
        <v>-5.095105589346112</v>
      </c>
      <c r="K27">
        <f t="shared" si="4"/>
        <v>5.072260907232946</v>
      </c>
      <c r="L27">
        <f t="shared" si="4"/>
        <v>6.599072541359879</v>
      </c>
    </row>
    <row r="28" spans="5:12" ht="15">
      <c r="E28">
        <f t="shared" si="5"/>
        <v>0.032000000000000015</v>
      </c>
      <c r="F28">
        <f t="shared" si="0"/>
        <v>0.43632237722822764</v>
      </c>
      <c r="G28">
        <f t="shared" si="1"/>
        <v>0.3156160096652418</v>
      </c>
      <c r="H28">
        <f t="shared" si="2"/>
        <v>0.5698943731766273</v>
      </c>
      <c r="I28">
        <f t="shared" si="3"/>
        <v>0.033000000000000015</v>
      </c>
      <c r="J28">
        <f t="shared" si="4"/>
        <v>-5.198428933623595</v>
      </c>
      <c r="K28">
        <f t="shared" si="4"/>
        <v>5.7895176209323225</v>
      </c>
      <c r="L28">
        <f t="shared" si="4"/>
        <v>6.051231360707115</v>
      </c>
    </row>
    <row r="29" spans="5:12" ht="15">
      <c r="E29">
        <f t="shared" si="5"/>
        <v>0.034000000000000016</v>
      </c>
      <c r="F29">
        <f t="shared" si="0"/>
        <v>0.42592551936098044</v>
      </c>
      <c r="G29">
        <f t="shared" si="1"/>
        <v>0.32719504490710644</v>
      </c>
      <c r="H29">
        <f t="shared" si="2"/>
        <v>0.5819968358980415</v>
      </c>
      <c r="I29">
        <f t="shared" si="3"/>
        <v>0.03500000000000002</v>
      </c>
      <c r="J29">
        <f t="shared" si="4"/>
        <v>-5.2285065189038535</v>
      </c>
      <c r="K29">
        <f t="shared" si="4"/>
        <v>6.484595746545718</v>
      </c>
      <c r="L29">
        <f t="shared" si="4"/>
        <v>5.452987246682912</v>
      </c>
    </row>
    <row r="30" spans="5:12" ht="15">
      <c r="E30">
        <f t="shared" si="5"/>
        <v>0.03600000000000002</v>
      </c>
      <c r="F30">
        <f t="shared" si="0"/>
        <v>0.4154685063231727</v>
      </c>
      <c r="G30">
        <f t="shared" si="1"/>
        <v>0.3401642364001979</v>
      </c>
      <c r="H30">
        <f t="shared" si="2"/>
        <v>0.5929028103914074</v>
      </c>
      <c r="I30">
        <f t="shared" si="3"/>
        <v>0.03700000000000002</v>
      </c>
      <c r="J30">
        <f t="shared" si="4"/>
        <v>-5.183327528509497</v>
      </c>
      <c r="K30">
        <f t="shared" si="4"/>
        <v>7.150186821286368</v>
      </c>
      <c r="L30">
        <f t="shared" si="4"/>
        <v>4.809644521095387</v>
      </c>
    </row>
    <row r="31" spans="5:12" ht="15">
      <c r="E31">
        <f t="shared" si="5"/>
        <v>0.03800000000000002</v>
      </c>
      <c r="F31">
        <f t="shared" si="0"/>
        <v>0.4051018512661537</v>
      </c>
      <c r="G31">
        <f t="shared" si="1"/>
        <v>0.35446461004277063</v>
      </c>
      <c r="H31">
        <f t="shared" si="2"/>
        <v>0.6025220994335981</v>
      </c>
      <c r="I31">
        <f t="shared" si="3"/>
        <v>0.03900000000000002</v>
      </c>
      <c r="J31">
        <f t="shared" si="4"/>
        <v>-5.0616053648937465</v>
      </c>
      <c r="K31">
        <f t="shared" si="4"/>
        <v>7.779137562856746</v>
      </c>
      <c r="L31">
        <f t="shared" si="4"/>
        <v>4.127076611485199</v>
      </c>
    </row>
    <row r="32" spans="5:12" ht="15">
      <c r="E32">
        <f t="shared" si="5"/>
        <v>0.04000000000000002</v>
      </c>
      <c r="F32">
        <f t="shared" si="0"/>
        <v>0.3949786405363662</v>
      </c>
      <c r="G32">
        <f t="shared" si="1"/>
        <v>0.37002288516848414</v>
      </c>
      <c r="H32">
        <f t="shared" si="2"/>
        <v>0.6107762526565685</v>
      </c>
      <c r="I32">
        <f t="shared" si="3"/>
        <v>0.04100000000000002</v>
      </c>
      <c r="J32">
        <f t="shared" si="4"/>
        <v>-4.862805371562969</v>
      </c>
      <c r="K32">
        <f t="shared" si="4"/>
        <v>8.364525941058291</v>
      </c>
      <c r="L32">
        <f t="shared" si="4"/>
        <v>3.4116777021135882</v>
      </c>
    </row>
    <row r="33" spans="5:12" ht="15">
      <c r="E33">
        <f t="shared" si="5"/>
        <v>0.04200000000000002</v>
      </c>
      <c r="F33">
        <f t="shared" si="0"/>
        <v>0.3852530297932403</v>
      </c>
      <c r="G33">
        <f t="shared" si="1"/>
        <v>0.38675193705060074</v>
      </c>
      <c r="H33">
        <f t="shared" si="2"/>
        <v>0.6175996080607957</v>
      </c>
      <c r="I33">
        <f t="shared" si="3"/>
        <v>0.043000000000000024</v>
      </c>
      <c r="J33">
        <f t="shared" si="4"/>
        <v>-4.587165450185888</v>
      </c>
      <c r="K33">
        <f t="shared" si="4"/>
        <v>8.899736429204655</v>
      </c>
      <c r="L33">
        <f t="shared" si="4"/>
        <v>2.670308100339134</v>
      </c>
    </row>
    <row r="34" spans="5:12" ht="15">
      <c r="E34">
        <f t="shared" si="5"/>
        <v>0.044000000000000025</v>
      </c>
      <c r="F34">
        <f t="shared" si="0"/>
        <v>0.3760786988928685</v>
      </c>
      <c r="G34">
        <f t="shared" si="1"/>
        <v>0.40455140990901006</v>
      </c>
      <c r="H34">
        <f t="shared" si="2"/>
        <v>0.622940224261474</v>
      </c>
      <c r="I34">
        <f t="shared" si="3"/>
        <v>0.045000000000000026</v>
      </c>
      <c r="J34">
        <f t="shared" si="4"/>
        <v>-4.235709219209235</v>
      </c>
      <c r="K34">
        <f t="shared" si="4"/>
        <v>9.37853365172441</v>
      </c>
      <c r="L34">
        <f t="shared" si="4"/>
        <v>1.9102337483188885</v>
      </c>
    </row>
    <row r="35" spans="5:12" ht="15">
      <c r="E35">
        <f t="shared" si="5"/>
        <v>0.04600000000000003</v>
      </c>
      <c r="F35">
        <f t="shared" si="0"/>
        <v>0.36760728045445</v>
      </c>
      <c r="G35">
        <f t="shared" si="1"/>
        <v>0.4233084772124589</v>
      </c>
      <c r="H35">
        <f t="shared" si="2"/>
        <v>0.6267606917581118</v>
      </c>
      <c r="I35">
        <f t="shared" si="3"/>
        <v>0.04700000000000003</v>
      </c>
      <c r="J35">
        <f t="shared" si="4"/>
        <v>-3.810251429176844</v>
      </c>
      <c r="K35">
        <f t="shared" si="4"/>
        <v>9.795133644861389</v>
      </c>
      <c r="L35">
        <f t="shared" si="4"/>
        <v>1.1390603783213427</v>
      </c>
    </row>
    <row r="36" spans="5:12" ht="15">
      <c r="E36">
        <f t="shared" si="5"/>
        <v>0.04800000000000003</v>
      </c>
      <c r="F36">
        <f t="shared" si="0"/>
        <v>0.3599867775960963</v>
      </c>
      <c r="G36">
        <f t="shared" si="1"/>
        <v>0.4428987445021817</v>
      </c>
      <c r="H36">
        <f t="shared" si="2"/>
        <v>0.6290388125147545</v>
      </c>
      <c r="I36">
        <f t="shared" si="3"/>
        <v>0.04900000000000003</v>
      </c>
      <c r="J36">
        <f t="shared" si="4"/>
        <v>-3.3133954231288314</v>
      </c>
      <c r="K36">
        <f t="shared" si="4"/>
        <v>10.144271955888787</v>
      </c>
      <c r="L36">
        <f t="shared" si="4"/>
        <v>0.3646628746134525</v>
      </c>
    </row>
    <row r="37" spans="5:12" ht="15">
      <c r="E37">
        <f t="shared" si="5"/>
        <v>0.05000000000000003</v>
      </c>
      <c r="F37">
        <f t="shared" si="0"/>
        <v>0.35335998674983865</v>
      </c>
      <c r="G37">
        <f t="shared" si="1"/>
        <v>0.4631872884139593</v>
      </c>
      <c r="H37">
        <f t="shared" si="2"/>
        <v>0.6297681382639814</v>
      </c>
      <c r="I37">
        <f t="shared" si="3"/>
        <v>0.05100000000000003</v>
      </c>
      <c r="J37">
        <f t="shared" si="4"/>
        <v>-2.748522507261373</v>
      </c>
      <c r="K37">
        <f t="shared" si="4"/>
        <v>10.421267822832528</v>
      </c>
      <c r="L37">
        <f t="shared" si="4"/>
        <v>-0.4048895348926492</v>
      </c>
    </row>
    <row r="38" spans="5:12" ht="15">
      <c r="E38">
        <f t="shared" si="5"/>
        <v>0.05200000000000003</v>
      </c>
      <c r="F38">
        <f t="shared" si="0"/>
        <v>0.3478629417353159</v>
      </c>
      <c r="G38">
        <f t="shared" si="1"/>
        <v>0.48402982405962436</v>
      </c>
      <c r="H38">
        <f t="shared" si="2"/>
        <v>0.6289583591941961</v>
      </c>
      <c r="I38">
        <f t="shared" si="3"/>
        <v>0.05300000000000003</v>
      </c>
      <c r="J38">
        <f t="shared" si="4"/>
        <v>-2.119773176771143</v>
      </c>
      <c r="K38">
        <f t="shared" si="4"/>
        <v>10.622083701333764</v>
      </c>
      <c r="L38">
        <f t="shared" si="4"/>
        <v>-1.1614115789448365</v>
      </c>
    </row>
    <row r="39" spans="5:12" ht="15">
      <c r="E39">
        <f t="shared" si="5"/>
        <v>0.054000000000000034</v>
      </c>
      <c r="F39">
        <f t="shared" si="0"/>
        <v>0.3436233953817736</v>
      </c>
      <c r="G39">
        <f t="shared" si="1"/>
        <v>0.5052739914622919</v>
      </c>
      <c r="H39">
        <f t="shared" si="2"/>
        <v>0.6266355360363064</v>
      </c>
      <c r="I39">
        <f t="shared" si="3"/>
        <v>0.055000000000000035</v>
      </c>
      <c r="J39">
        <f t="shared" si="4"/>
        <v>-1.4320202237083344</v>
      </c>
      <c r="K39">
        <f t="shared" si="4"/>
        <v>10.743379437901925</v>
      </c>
      <c r="L39">
        <f t="shared" si="4"/>
        <v>-1.896683007624243</v>
      </c>
    </row>
    <row r="40" spans="5:12" ht="15">
      <c r="E40">
        <f t="shared" si="5"/>
        <v>0.056000000000000036</v>
      </c>
      <c r="F40">
        <f t="shared" si="0"/>
        <v>0.34075935493435694</v>
      </c>
      <c r="G40">
        <f t="shared" si="1"/>
        <v>0.5267607503380958</v>
      </c>
      <c r="H40">
        <f t="shared" si="2"/>
        <v>0.6228421700210579</v>
      </c>
      <c r="I40">
        <f t="shared" si="3"/>
        <v>0.05700000000000004</v>
      </c>
      <c r="J40">
        <f t="shared" si="4"/>
        <v>-0.690833836958809</v>
      </c>
      <c r="K40">
        <f t="shared" si="4"/>
        <v>10.782560429212097</v>
      </c>
      <c r="L40">
        <f t="shared" si="4"/>
        <v>-2.602531650932991</v>
      </c>
    </row>
    <row r="41" spans="5:12" ht="15">
      <c r="E41">
        <f t="shared" si="5"/>
        <v>0.05800000000000004</v>
      </c>
      <c r="F41">
        <f t="shared" si="0"/>
        <v>0.3393776872604393</v>
      </c>
      <c r="G41">
        <f t="shared" si="1"/>
        <v>0.54832587119652</v>
      </c>
      <c r="H41">
        <f t="shared" si="2"/>
        <v>0.6176371067191919</v>
      </c>
      <c r="I41">
        <f t="shared" si="3"/>
        <v>0.05900000000000004</v>
      </c>
      <c r="J41">
        <f t="shared" si="4"/>
        <v>0.09756111167888429</v>
      </c>
      <c r="K41">
        <f t="shared" si="4"/>
        <v>10.737819155070762</v>
      </c>
      <c r="L41">
        <f t="shared" si="4"/>
        <v>-3.2709176649429708</v>
      </c>
    </row>
    <row r="42" spans="5:12" ht="15">
      <c r="E42">
        <f t="shared" si="5"/>
        <v>0.06000000000000004</v>
      </c>
      <c r="F42">
        <f t="shared" si="0"/>
        <v>0.3395728094837971</v>
      </c>
      <c r="G42">
        <f t="shared" si="1"/>
        <v>0.5698015095066615</v>
      </c>
      <c r="H42">
        <f t="shared" si="2"/>
        <v>0.611095271389306</v>
      </c>
      <c r="I42">
        <f t="shared" si="3"/>
        <v>0.06100000000000004</v>
      </c>
      <c r="J42">
        <f t="shared" si="4"/>
        <v>0.9263353177890447</v>
      </c>
      <c r="K42">
        <f t="shared" si="4"/>
        <v>10.608169527839319</v>
      </c>
      <c r="L42">
        <f t="shared" si="4"/>
        <v>-3.8940181307719444</v>
      </c>
    </row>
    <row r="43" spans="5:12" ht="15">
      <c r="E43">
        <f t="shared" si="5"/>
        <v>0.06200000000000004</v>
      </c>
      <c r="F43">
        <f t="shared" si="0"/>
        <v>0.3414254801193752</v>
      </c>
      <c r="G43">
        <f t="shared" si="1"/>
        <v>0.5910178485623402</v>
      </c>
      <c r="H43">
        <f t="shared" si="2"/>
        <v>0.6033072351277621</v>
      </c>
      <c r="I43">
        <f t="shared" si="3"/>
        <v>0.06300000000000004</v>
      </c>
      <c r="J43">
        <f t="shared" si="4"/>
        <v>1.7881124710470693</v>
      </c>
      <c r="K43">
        <f t="shared" si="4"/>
        <v>10.39347356307734</v>
      </c>
      <c r="L43">
        <f t="shared" si="4"/>
        <v>-4.464311151179008</v>
      </c>
    </row>
    <row r="44" spans="5:12" ht="15">
      <c r="E44">
        <f t="shared" si="5"/>
        <v>0.06400000000000004</v>
      </c>
      <c r="F44">
        <f t="shared" si="0"/>
        <v>0.3450017050614693</v>
      </c>
      <c r="G44">
        <f t="shared" si="1"/>
        <v>0.6118047956884949</v>
      </c>
      <c r="H44">
        <f t="shared" si="2"/>
        <v>0.594378612825404</v>
      </c>
      <c r="I44">
        <f t="shared" si="3"/>
        <v>0.06500000000000004</v>
      </c>
      <c r="J44">
        <f t="shared" si="4"/>
        <v>2.6750334179607957</v>
      </c>
      <c r="K44">
        <f t="shared" si="4"/>
        <v>10.094459944425362</v>
      </c>
      <c r="L44">
        <f t="shared" si="4"/>
        <v>-4.974658577432729</v>
      </c>
    </row>
    <row r="45" spans="5:12" ht="15">
      <c r="E45">
        <f t="shared" si="5"/>
        <v>0.06600000000000004</v>
      </c>
      <c r="F45">
        <f t="shared" si="0"/>
        <v>0.3503517718973909</v>
      </c>
      <c r="G45">
        <f t="shared" si="1"/>
        <v>0.6319937155773456</v>
      </c>
      <c r="H45">
        <f t="shared" si="2"/>
        <v>0.5844292956705386</v>
      </c>
      <c r="I45">
        <f t="shared" si="3"/>
        <v>0.06700000000000005</v>
      </c>
      <c r="J45">
        <f t="shared" si="4"/>
        <v>3.578826542707966</v>
      </c>
      <c r="K45">
        <f t="shared" si="4"/>
        <v>9.712734129754754</v>
      </c>
      <c r="L45">
        <f t="shared" si="4"/>
        <v>-5.418386495527279</v>
      </c>
    </row>
    <row r="46" spans="5:12" ht="15">
      <c r="E46">
        <f t="shared" si="5"/>
        <v>0.06800000000000005</v>
      </c>
      <c r="F46">
        <f t="shared" si="0"/>
        <v>0.35750942498280686</v>
      </c>
      <c r="G46">
        <f t="shared" si="1"/>
        <v>0.6514191838368552</v>
      </c>
      <c r="H46">
        <f t="shared" si="2"/>
        <v>0.573592522679484</v>
      </c>
      <c r="I46">
        <f t="shared" si="3"/>
        <v>0.06900000000000005</v>
      </c>
      <c r="J46">
        <f t="shared" si="4"/>
        <v>4.490883774287825</v>
      </c>
      <c r="K46">
        <f t="shared" si="4"/>
        <v>9.250779724690897</v>
      </c>
      <c r="L46">
        <f t="shared" si="4"/>
        <v>-5.789362606082255</v>
      </c>
    </row>
    <row r="47" spans="5:12" ht="15">
      <c r="E47">
        <f t="shared" si="5"/>
        <v>0.07000000000000005</v>
      </c>
      <c r="F47">
        <f t="shared" si="0"/>
        <v>0.3664911925313825</v>
      </c>
      <c r="G47">
        <f t="shared" si="1"/>
        <v>0.669920743286237</v>
      </c>
      <c r="H47">
        <f t="shared" si="2"/>
        <v>0.5620137974673195</v>
      </c>
      <c r="I47">
        <f t="shared" si="3"/>
        <v>0.07100000000000005</v>
      </c>
      <c r="J47">
        <f t="shared" si="4"/>
        <v>5.4023415588994546</v>
      </c>
      <c r="K47">
        <f t="shared" si="4"/>
        <v>8.71195093310472</v>
      </c>
      <c r="L47">
        <f t="shared" si="4"/>
        <v>-6.08206964643026</v>
      </c>
    </row>
    <row r="48" spans="5:12" ht="15">
      <c r="E48">
        <f t="shared" si="5"/>
        <v>0.07200000000000005</v>
      </c>
      <c r="F48">
        <f t="shared" si="0"/>
        <v>0.37729587564918143</v>
      </c>
      <c r="G48">
        <f t="shared" si="1"/>
        <v>0.6873446451524464</v>
      </c>
      <c r="H48">
        <f t="shared" si="2"/>
        <v>0.549849658174459</v>
      </c>
      <c r="I48">
        <f t="shared" si="3"/>
        <v>0.07300000000000005</v>
      </c>
      <c r="J48">
        <f t="shared" si="4"/>
        <v>6.304166072495865</v>
      </c>
      <c r="K48">
        <f t="shared" si="4"/>
        <v>8.100455981269787</v>
      </c>
      <c r="L48">
        <f t="shared" si="4"/>
        <v>-6.291674026536681</v>
      </c>
    </row>
    <row r="49" spans="5:12" ht="15">
      <c r="E49">
        <f t="shared" si="5"/>
        <v>0.07400000000000005</v>
      </c>
      <c r="F49">
        <f t="shared" si="0"/>
        <v>0.3899042077941732</v>
      </c>
      <c r="G49">
        <f t="shared" si="1"/>
        <v>0.703545557114986</v>
      </c>
      <c r="H49">
        <f t="shared" si="2"/>
        <v>0.5372663101213856</v>
      </c>
      <c r="I49">
        <f t="shared" si="3"/>
        <v>0.07500000000000005</v>
      </c>
      <c r="J49">
        <f t="shared" si="4"/>
        <v>7.187241890594603</v>
      </c>
      <c r="K49">
        <f t="shared" si="4"/>
        <v>7.421331502303168</v>
      </c>
      <c r="L49">
        <f t="shared" si="4"/>
        <v>-6.414088882449981</v>
      </c>
    </row>
    <row r="50" spans="5:12" ht="15">
      <c r="E50">
        <f t="shared" si="5"/>
        <v>0.07600000000000005</v>
      </c>
      <c r="F50">
        <f t="shared" si="0"/>
        <v>0.4042786915753624</v>
      </c>
      <c r="G50">
        <f t="shared" si="1"/>
        <v>0.7183882201195924</v>
      </c>
      <c r="H50">
        <f t="shared" si="2"/>
        <v>0.5244381323564856</v>
      </c>
      <c r="I50">
        <f t="shared" si="3"/>
        <v>0.07700000000000005</v>
      </c>
      <c r="J50">
        <f t="shared" si="4"/>
        <v>8.042463281366922</v>
      </c>
      <c r="K50">
        <f t="shared" si="4"/>
        <v>6.680407959378459</v>
      </c>
      <c r="L50">
        <f t="shared" si="4"/>
        <v>-6.446030791798946</v>
      </c>
    </row>
    <row r="51" spans="5:12" ht="15">
      <c r="E51">
        <f t="shared" si="5"/>
        <v>0.07800000000000006</v>
      </c>
      <c r="F51">
        <f t="shared" si="0"/>
        <v>0.42036361813809625</v>
      </c>
      <c r="G51">
        <f t="shared" si="1"/>
        <v>0.7317490360383493</v>
      </c>
      <c r="H51">
        <f t="shared" si="2"/>
        <v>0.5115460707728877</v>
      </c>
      <c r="I51">
        <f t="shared" si="3"/>
        <v>0.07900000000000006</v>
      </c>
      <c r="J51">
        <f t="shared" si="4"/>
        <v>8.860827244446194</v>
      </c>
      <c r="K51">
        <f t="shared" si="4"/>
        <v>5.884266279131406</v>
      </c>
      <c r="L51">
        <f t="shared" si="4"/>
        <v>-6.385069445190067</v>
      </c>
    </row>
    <row r="52" spans="5:12" ht="15">
      <c r="E52">
        <f t="shared" si="5"/>
        <v>0.08000000000000006</v>
      </c>
      <c r="F52">
        <f t="shared" si="0"/>
        <v>0.43808527262698865</v>
      </c>
      <c r="G52">
        <f t="shared" si="1"/>
        <v>0.7435175685966121</v>
      </c>
      <c r="H52">
        <f t="shared" si="2"/>
        <v>0.4987759318825076</v>
      </c>
      <c r="I52">
        <f t="shared" si="3"/>
        <v>0.08100000000000006</v>
      </c>
      <c r="J52">
        <f t="shared" si="4"/>
        <v>9.633527382367715</v>
      </c>
      <c r="K52">
        <f t="shared" si="4"/>
        <v>5.04018595973343</v>
      </c>
      <c r="L52">
        <f t="shared" si="4"/>
        <v>-6.229669624898316</v>
      </c>
    </row>
    <row r="53" spans="5:12" ht="15">
      <c r="E53">
        <f t="shared" si="5"/>
        <v>0.08200000000000006</v>
      </c>
      <c r="F53">
        <f t="shared" si="0"/>
        <v>0.4573523273917241</v>
      </c>
      <c r="G53">
        <f t="shared" si="1"/>
        <v>0.753597940516079</v>
      </c>
      <c r="H53">
        <f t="shared" si="2"/>
        <v>0.48631659263271093</v>
      </c>
      <c r="I53">
        <f t="shared" si="3"/>
        <v>0.08300000000000006</v>
      </c>
      <c r="J53">
        <f t="shared" si="4"/>
        <v>10.352047664625044</v>
      </c>
      <c r="K53">
        <f t="shared" si="4"/>
        <v>4.15608501035319</v>
      </c>
      <c r="L53">
        <f t="shared" si="4"/>
        <v>-5.979224907551506</v>
      </c>
    </row>
    <row r="54" spans="5:12" ht="15">
      <c r="E54">
        <f t="shared" si="5"/>
        <v>0.08400000000000006</v>
      </c>
      <c r="F54">
        <f t="shared" si="0"/>
        <v>0.4780564227209742</v>
      </c>
      <c r="G54">
        <f t="shared" si="1"/>
        <v>0.7619101105367854</v>
      </c>
      <c r="H54">
        <f t="shared" si="2"/>
        <v>0.4743581428176079</v>
      </c>
      <c r="I54">
        <f t="shared" si="3"/>
        <v>0.08500000000000006</v>
      </c>
      <c r="J54">
        <f t="shared" si="4"/>
        <v>11.008255126429907</v>
      </c>
      <c r="K54">
        <f t="shared" si="4"/>
        <v>3.240452169192995</v>
      </c>
      <c r="L54">
        <f t="shared" si="4"/>
        <v>-5.634082580087874</v>
      </c>
    </row>
    <row r="55" spans="5:12" ht="15">
      <c r="E55">
        <f t="shared" si="5"/>
        <v>0.08600000000000006</v>
      </c>
      <c r="F55">
        <f t="shared" si="0"/>
        <v>0.500072932973834</v>
      </c>
      <c r="G55">
        <f t="shared" si="1"/>
        <v>0.7683910148751714</v>
      </c>
      <c r="H55">
        <f t="shared" si="2"/>
        <v>0.46308997765743215</v>
      </c>
      <c r="I55">
        <f t="shared" si="3"/>
        <v>0.08700000000000006</v>
      </c>
      <c r="J55">
        <f t="shared" si="4"/>
        <v>11.59449053576882</v>
      </c>
      <c r="K55">
        <f t="shared" si="4"/>
        <v>2.302271935027409</v>
      </c>
      <c r="L55">
        <f t="shared" si="4"/>
        <v>-5.195559337502899</v>
      </c>
    </row>
    <row r="56" spans="5:12" ht="15">
      <c r="E56">
        <f t="shared" si="5"/>
        <v>0.08800000000000006</v>
      </c>
      <c r="F56">
        <f t="shared" si="0"/>
        <v>0.5232619140453717</v>
      </c>
      <c r="G56">
        <f t="shared" si="1"/>
        <v>0.7729955587452262</v>
      </c>
      <c r="H56">
        <f t="shared" si="2"/>
        <v>0.45269885898242634</v>
      </c>
      <c r="I56">
        <f aca="true" t="shared" si="6" ref="I56:I119">(E56+E57)/2</f>
        <v>0.08900000000000007</v>
      </c>
      <c r="J56">
        <f aca="true" t="shared" si="7" ref="J56:J119">(F57-F56)/($E57-$E56)</f>
        <v>12.103656063543678</v>
      </c>
      <c r="K56">
        <f aca="true" t="shared" si="8" ref="K56:K119">(G57-G56)/($E57-$E56)</f>
        <v>1.350943031235562</v>
      </c>
      <c r="L56">
        <f aca="true" t="shared" si="9" ref="L56:L119">(H57-H56)/($E57-$E56)</f>
        <v>-4.665947416162965</v>
      </c>
    </row>
    <row r="57" spans="5:12" ht="15">
      <c r="E57">
        <f t="shared" si="5"/>
        <v>0.09000000000000007</v>
      </c>
      <c r="F57">
        <f t="shared" si="0"/>
        <v>0.5474692261724591</v>
      </c>
      <c r="G57">
        <f t="shared" si="1"/>
        <v>0.7756974448076973</v>
      </c>
      <c r="H57">
        <f t="shared" si="2"/>
        <v>0.4433669641501004</v>
      </c>
      <c r="I57">
        <f t="shared" si="6"/>
        <v>0.09100000000000007</v>
      </c>
      <c r="J57">
        <f t="shared" si="7"/>
        <v>12.52929900262083</v>
      </c>
      <c r="K57">
        <f t="shared" si="8"/>
        <v>0.39619100075255453</v>
      </c>
      <c r="L57">
        <f t="shared" si="9"/>
        <v>-4.048510906942551</v>
      </c>
    </row>
    <row r="58" spans="5:12" ht="15">
      <c r="E58">
        <f t="shared" si="5"/>
        <v>0.09200000000000007</v>
      </c>
      <c r="F58">
        <f t="shared" si="0"/>
        <v>0.5725278241777008</v>
      </c>
      <c r="G58">
        <f t="shared" si="1"/>
        <v>0.7764898268092024</v>
      </c>
      <c r="H58">
        <f t="shared" si="2"/>
        <v>0.4352699423362153</v>
      </c>
      <c r="I58">
        <f t="shared" si="6"/>
        <v>0.09300000000000007</v>
      </c>
      <c r="J58">
        <f t="shared" si="7"/>
        <v>12.86569060262348</v>
      </c>
      <c r="K58">
        <f t="shared" si="8"/>
        <v>-0.5520242956841832</v>
      </c>
      <c r="L58">
        <f t="shared" si="9"/>
        <v>-3.347472087386502</v>
      </c>
    </row>
    <row r="59" spans="5:12" ht="15">
      <c r="E59">
        <f t="shared" si="5"/>
        <v>0.09400000000000007</v>
      </c>
      <c r="F59">
        <f t="shared" si="0"/>
        <v>0.5982592053829477</v>
      </c>
      <c r="G59">
        <f t="shared" si="1"/>
        <v>0.775385778217834</v>
      </c>
      <c r="H59">
        <f t="shared" si="2"/>
        <v>0.4285749981614423</v>
      </c>
      <c r="I59">
        <f t="shared" si="6"/>
        <v>0.09500000000000007</v>
      </c>
      <c r="J59">
        <f t="shared" si="7"/>
        <v>13.107899118228783</v>
      </c>
      <c r="K59">
        <f t="shared" si="8"/>
        <v>-1.4836054380770722</v>
      </c>
      <c r="L59">
        <f t="shared" si="9"/>
        <v>-2.5679877105834725</v>
      </c>
    </row>
    <row r="60" spans="5:12" ht="15">
      <c r="E60">
        <f t="shared" si="5"/>
        <v>0.09600000000000007</v>
      </c>
      <c r="F60">
        <f t="shared" si="0"/>
        <v>0.6244750036194053</v>
      </c>
      <c r="G60">
        <f t="shared" si="1"/>
        <v>0.7724185673416799</v>
      </c>
      <c r="H60">
        <f t="shared" si="2"/>
        <v>0.42343902274027534</v>
      </c>
      <c r="I60">
        <f t="shared" si="6"/>
        <v>0.09700000000000007</v>
      </c>
      <c r="J60">
        <f t="shared" si="7"/>
        <v>13.25185620949103</v>
      </c>
      <c r="K60">
        <f t="shared" si="8"/>
        <v>-2.388417562217968</v>
      </c>
      <c r="L60">
        <f t="shared" si="9"/>
        <v>-1.7161152895452654</v>
      </c>
    </row>
    <row r="61" spans="5:12" ht="15">
      <c r="E61">
        <f t="shared" si="5"/>
        <v>0.09800000000000007</v>
      </c>
      <c r="F61">
        <f t="shared" si="0"/>
        <v>0.6509787160383874</v>
      </c>
      <c r="G61">
        <f t="shared" si="1"/>
        <v>0.767641732217244</v>
      </c>
      <c r="H61">
        <f t="shared" si="2"/>
        <v>0.4200067921611848</v>
      </c>
      <c r="I61">
        <f t="shared" si="6"/>
        <v>0.09900000000000007</v>
      </c>
      <c r="J61">
        <f t="shared" si="7"/>
        <v>13.294415883068611</v>
      </c>
      <c r="K61">
        <f t="shared" si="8"/>
        <v>-3.2563908785671027</v>
      </c>
      <c r="L61">
        <f t="shared" si="9"/>
        <v>-0.798769518655456</v>
      </c>
    </row>
    <row r="62" spans="5:12" ht="15">
      <c r="E62">
        <f t="shared" si="5"/>
        <v>0.10000000000000007</v>
      </c>
      <c r="F62">
        <f t="shared" si="0"/>
        <v>0.6775675478045247</v>
      </c>
      <c r="G62">
        <f t="shared" si="1"/>
        <v>0.7611289504601098</v>
      </c>
      <c r="H62">
        <f t="shared" si="2"/>
        <v>0.4184092531238739</v>
      </c>
      <c r="I62">
        <f t="shared" si="6"/>
        <v>0.10100000000000008</v>
      </c>
      <c r="J62">
        <f t="shared" si="7"/>
        <v>13.233405222884675</v>
      </c>
      <c r="K62">
        <f t="shared" si="8"/>
        <v>-4.077624598533443</v>
      </c>
      <c r="L62">
        <f t="shared" si="9"/>
        <v>0.17633092286054014</v>
      </c>
    </row>
    <row r="63" spans="5:12" ht="15">
      <c r="E63">
        <f t="shared" si="5"/>
        <v>0.10200000000000008</v>
      </c>
      <c r="F63">
        <f t="shared" si="0"/>
        <v>0.704034358250294</v>
      </c>
      <c r="G63">
        <f t="shared" si="1"/>
        <v>0.7529737012630429</v>
      </c>
      <c r="H63">
        <f t="shared" si="2"/>
        <v>0.418761914969595</v>
      </c>
      <c r="I63">
        <f t="shared" si="6"/>
        <v>0.10300000000000008</v>
      </c>
      <c r="J63">
        <f t="shared" si="7"/>
        <v>13.06766622725407</v>
      </c>
      <c r="K63">
        <f t="shared" si="8"/>
        <v>-4.842491237254327</v>
      </c>
      <c r="L63">
        <f t="shared" si="9"/>
        <v>1.2007258375097962</v>
      </c>
    </row>
    <row r="64" spans="5:12" ht="15">
      <c r="E64">
        <f t="shared" si="5"/>
        <v>0.10400000000000008</v>
      </c>
      <c r="F64">
        <f t="shared" si="0"/>
        <v>0.7301696907048022</v>
      </c>
      <c r="G64">
        <f t="shared" si="1"/>
        <v>0.7432887187885342</v>
      </c>
      <c r="H64">
        <f t="shared" si="2"/>
        <v>0.42116336664461457</v>
      </c>
      <c r="I64">
        <f t="shared" si="6"/>
        <v>0.10500000000000008</v>
      </c>
      <c r="J64">
        <f t="shared" si="7"/>
        <v>12.797088146370806</v>
      </c>
      <c r="K64">
        <f t="shared" si="8"/>
        <v>-5.541740237312626</v>
      </c>
      <c r="L64">
        <f t="shared" si="9"/>
        <v>2.265284796686832</v>
      </c>
    </row>
    <row r="65" spans="5:12" ht="15">
      <c r="E65">
        <f t="shared" si="5"/>
        <v>0.10600000000000008</v>
      </c>
      <c r="F65">
        <f t="shared" si="0"/>
        <v>0.7557638669975438</v>
      </c>
      <c r="G65">
        <f t="shared" si="1"/>
        <v>0.7322052383139089</v>
      </c>
      <c r="H65">
        <f t="shared" si="2"/>
        <v>0.42569393623798824</v>
      </c>
      <c r="I65">
        <f t="shared" si="6"/>
        <v>0.10700000000000008</v>
      </c>
      <c r="J65">
        <f t="shared" si="7"/>
        <v>12.422629798632945</v>
      </c>
      <c r="K65">
        <f t="shared" si="8"/>
        <v>-6.166599843417492</v>
      </c>
      <c r="L65">
        <f t="shared" si="9"/>
        <v>3.3602866999690977</v>
      </c>
    </row>
    <row r="66" spans="5:12" ht="15">
      <c r="E66">
        <f t="shared" si="5"/>
        <v>0.10800000000000008</v>
      </c>
      <c r="F66">
        <f t="shared" si="0"/>
        <v>0.7806091265948097</v>
      </c>
      <c r="G66">
        <f t="shared" si="1"/>
        <v>0.7198720386270739</v>
      </c>
      <c r="H66">
        <f t="shared" si="2"/>
        <v>0.43241450963792644</v>
      </c>
      <c r="I66">
        <f t="shared" si="6"/>
        <v>0.10900000000000008</v>
      </c>
      <c r="J66">
        <f t="shared" si="7"/>
        <v>11.946331435897951</v>
      </c>
      <c r="K66">
        <f t="shared" si="8"/>
        <v>-6.7088761543011515</v>
      </c>
      <c r="L66">
        <f t="shared" si="9"/>
        <v>4.475506962706567</v>
      </c>
    </row>
    <row r="67" spans="5:12" ht="15">
      <c r="E67">
        <f t="shared" si="5"/>
        <v>0.11000000000000008</v>
      </c>
      <c r="F67">
        <f t="shared" si="0"/>
        <v>0.8045017894666057</v>
      </c>
      <c r="G67">
        <f t="shared" si="1"/>
        <v>0.7064542863184716</v>
      </c>
      <c r="H67">
        <f t="shared" si="2"/>
        <v>0.4413655235633396</v>
      </c>
      <c r="I67">
        <f t="shared" si="6"/>
        <v>0.11100000000000008</v>
      </c>
      <c r="J67">
        <f t="shared" si="7"/>
        <v>11.371315825597351</v>
      </c>
      <c r="K67">
        <f t="shared" si="8"/>
        <v>-7.161048285154785</v>
      </c>
      <c r="L67">
        <f t="shared" si="9"/>
        <v>5.600311597298119</v>
      </c>
    </row>
    <row r="68" spans="5:12" ht="15">
      <c r="E68">
        <f t="shared" si="5"/>
        <v>0.11200000000000009</v>
      </c>
      <c r="F68">
        <f t="shared" si="0"/>
        <v>0.8272444211178004</v>
      </c>
      <c r="G68">
        <f t="shared" si="1"/>
        <v>0.692132189748162</v>
      </c>
      <c r="H68">
        <f t="shared" si="2"/>
        <v>0.4525661467579358</v>
      </c>
      <c r="I68">
        <f t="shared" si="6"/>
        <v>0.11300000000000009</v>
      </c>
      <c r="J68">
        <f t="shared" si="7"/>
        <v>10.701778320855993</v>
      </c>
      <c r="K68">
        <f t="shared" si="8"/>
        <v>-7.516358592032195</v>
      </c>
      <c r="L68">
        <f t="shared" si="9"/>
        <v>6.723757368444017</v>
      </c>
    </row>
    <row r="69" spans="5:12" ht="15">
      <c r="E69">
        <f t="shared" si="5"/>
        <v>0.11400000000000009</v>
      </c>
      <c r="F69">
        <f t="shared" si="0"/>
        <v>0.8486479777595124</v>
      </c>
      <c r="G69">
        <f t="shared" si="1"/>
        <v>0.6770994725640976</v>
      </c>
      <c r="H69">
        <f t="shared" si="2"/>
        <v>0.46601366149482387</v>
      </c>
      <c r="I69">
        <f t="shared" si="6"/>
        <v>0.11500000000000009</v>
      </c>
      <c r="J69">
        <f t="shared" si="7"/>
        <v>9.942965797372075</v>
      </c>
      <c r="K69">
        <f t="shared" si="8"/>
        <v>-7.768896938793117</v>
      </c>
      <c r="L69">
        <f t="shared" si="9"/>
        <v>7.834697124182936</v>
      </c>
    </row>
    <row r="70" spans="5:12" ht="15">
      <c r="E70">
        <f t="shared" si="5"/>
        <v>0.11600000000000009</v>
      </c>
      <c r="F70">
        <f t="shared" si="0"/>
        <v>0.8685339093542566</v>
      </c>
      <c r="G70">
        <f t="shared" si="1"/>
        <v>0.6615616786865114</v>
      </c>
      <c r="H70">
        <f t="shared" si="2"/>
        <v>0.48168305574318976</v>
      </c>
      <c r="I70">
        <f t="shared" si="6"/>
        <v>0.11700000000000009</v>
      </c>
      <c r="J70">
        <f t="shared" si="7"/>
        <v>9.10114444685877</v>
      </c>
      <c r="K70">
        <f t="shared" si="8"/>
        <v>-7.913678027296638</v>
      </c>
      <c r="L70">
        <f t="shared" si="9"/>
        <v>8.921889333632603</v>
      </c>
    </row>
    <row r="71" spans="5:12" ht="15">
      <c r="E71">
        <f t="shared" si="5"/>
        <v>0.11800000000000009</v>
      </c>
      <c r="F71">
        <f t="shared" si="0"/>
        <v>0.8867361982479741</v>
      </c>
      <c r="G71">
        <f t="shared" si="1"/>
        <v>0.6457343226319181</v>
      </c>
      <c r="H71">
        <f t="shared" si="2"/>
        <v>0.499526834410455</v>
      </c>
      <c r="I71">
        <f t="shared" si="6"/>
        <v>0.11900000000000009</v>
      </c>
      <c r="J71">
        <f t="shared" si="7"/>
        <v>8.183556530219786</v>
      </c>
      <c r="K71">
        <f t="shared" si="8"/>
        <v>-7.946710862473664</v>
      </c>
      <c r="L71">
        <f t="shared" si="9"/>
        <v>9.9741107998818</v>
      </c>
    </row>
    <row r="72" spans="5:12" ht="15">
      <c r="E72">
        <f t="shared" si="5"/>
        <v>0.12000000000000009</v>
      </c>
      <c r="F72">
        <f t="shared" si="0"/>
        <v>0.9031033113084137</v>
      </c>
      <c r="G72">
        <f t="shared" si="1"/>
        <v>0.6298409009069708</v>
      </c>
      <c r="H72">
        <f t="shared" si="2"/>
        <v>0.5194750560102186</v>
      </c>
      <c r="I72">
        <f t="shared" si="6"/>
        <v>0.1210000000000001</v>
      </c>
      <c r="J72">
        <f t="shared" si="7"/>
        <v>7.198366308251985</v>
      </c>
      <c r="K72">
        <f t="shared" si="8"/>
        <v>-7.865059485329888</v>
      </c>
      <c r="L72">
        <f t="shared" si="9"/>
        <v>10.980271463294546</v>
      </c>
    </row>
    <row r="73" spans="5:12" ht="15">
      <c r="E73">
        <f t="shared" si="5"/>
        <v>0.1220000000000001</v>
      </c>
      <c r="F73">
        <f t="shared" si="0"/>
        <v>0.9175000439249177</v>
      </c>
      <c r="G73">
        <f t="shared" si="1"/>
        <v>0.614110781936311</v>
      </c>
      <c r="H73">
        <f t="shared" si="2"/>
        <v>0.5414355989368077</v>
      </c>
      <c r="I73">
        <f t="shared" si="6"/>
        <v>0.1230000000000001</v>
      </c>
      <c r="J73">
        <f t="shared" si="7"/>
        <v>6.15459548238722</v>
      </c>
      <c r="K73">
        <f t="shared" si="8"/>
        <v>-7.666894178410204</v>
      </c>
      <c r="L73">
        <f t="shared" si="9"/>
        <v>11.929530167251835</v>
      </c>
    </row>
    <row r="74" spans="5:12" ht="15">
      <c r="E74">
        <f t="shared" si="5"/>
        <v>0.1240000000000001</v>
      </c>
      <c r="F74">
        <f t="shared" si="0"/>
        <v>0.9298092348896921</v>
      </c>
      <c r="G74">
        <f t="shared" si="1"/>
        <v>0.5987769935794905</v>
      </c>
      <c r="H74">
        <f t="shared" si="2"/>
        <v>0.5652946592713114</v>
      </c>
      <c r="I74">
        <f t="shared" si="6"/>
        <v>0.12500000000000008</v>
      </c>
      <c r="J74">
        <f t="shared" si="7"/>
        <v>5.062048591620768</v>
      </c>
      <c r="K74">
        <f t="shared" si="8"/>
        <v>-7.351532429320007</v>
      </c>
      <c r="L74">
        <f t="shared" si="9"/>
        <v>12.81141022576817</v>
      </c>
    </row>
    <row r="75" spans="5:12" ht="15">
      <c r="E75">
        <f t="shared" si="5"/>
        <v>0.12600000000000008</v>
      </c>
      <c r="F75">
        <f t="shared" si="0"/>
        <v>0.9399333320729336</v>
      </c>
      <c r="G75">
        <f t="shared" si="1"/>
        <v>0.5840739287208506</v>
      </c>
      <c r="H75">
        <f t="shared" si="2"/>
        <v>0.5909174797228476</v>
      </c>
      <c r="I75">
        <f t="shared" si="6"/>
        <v>0.12700000000000009</v>
      </c>
      <c r="J75">
        <f t="shared" si="7"/>
        <v>3.93122892316727</v>
      </c>
      <c r="K75">
        <f t="shared" si="8"/>
        <v>-6.9194690278466195</v>
      </c>
      <c r="L75">
        <f t="shared" si="9"/>
        <v>13.615913610995833</v>
      </c>
    </row>
    <row r="76" spans="5:12" ht="15">
      <c r="E76">
        <f t="shared" si="5"/>
        <v>0.12800000000000009</v>
      </c>
      <c r="F76">
        <f t="shared" si="0"/>
        <v>0.9477957899192682</v>
      </c>
      <c r="G76">
        <f t="shared" si="1"/>
        <v>0.5702349906651574</v>
      </c>
      <c r="H76">
        <f t="shared" si="2"/>
        <v>0.6181493069448393</v>
      </c>
      <c r="I76">
        <f t="shared" si="6"/>
        <v>0.1290000000000001</v>
      </c>
      <c r="J76">
        <f t="shared" si="7"/>
        <v>2.7732456023467607</v>
      </c>
      <c r="K76">
        <f t="shared" si="8"/>
        <v>-6.372394770383588</v>
      </c>
      <c r="L76">
        <f t="shared" si="9"/>
        <v>14.333632568807696</v>
      </c>
    </row>
    <row r="77" spans="5:12" ht="15">
      <c r="E77">
        <f t="shared" si="5"/>
        <v>0.1300000000000001</v>
      </c>
      <c r="F77">
        <f aca="true" t="shared" si="10" ref="F77:F140">EXP($E77*$F$9)*$H$6*(1+COS($F$10*$E77+0)*(1/$D$2-1))</f>
        <v>0.9533422811239617</v>
      </c>
      <c r="G77">
        <f aca="true" t="shared" si="11" ref="G77:G140">EXP($E77*$F$9)*$H$6*(1+COS($F$10*$E77+PI()*2/3)*(1/$D$2-1))</f>
        <v>0.5574902011243902</v>
      </c>
      <c r="H77">
        <f aca="true" t="shared" si="12" ref="H77:H140">EXP($E77*$F$9)*$H$6*(1+COS($F$10*$E77+PI()*4/3)*(1/$D$2-1))</f>
        <v>0.6468165720824547</v>
      </c>
      <c r="I77">
        <f t="shared" si="6"/>
        <v>0.1310000000000001</v>
      </c>
      <c r="J77">
        <f t="shared" si="7"/>
        <v>1.5997126305480878</v>
      </c>
      <c r="K77">
        <f t="shared" si="8"/>
        <v>-5.713203350846514</v>
      </c>
      <c r="L77">
        <f t="shared" si="9"/>
        <v>14.955857472809184</v>
      </c>
    </row>
    <row r="78" spans="5:12" ht="15">
      <c r="E78">
        <f aca="true" t="shared" si="13" ref="E78:E141">E77+0.002</f>
        <v>0.1320000000000001</v>
      </c>
      <c r="F78">
        <f t="shared" si="10"/>
        <v>0.9565417063850579</v>
      </c>
      <c r="G78">
        <f t="shared" si="11"/>
        <v>0.5460637944226971</v>
      </c>
      <c r="H78">
        <f t="shared" si="12"/>
        <v>0.6767282870280731</v>
      </c>
      <c r="I78">
        <f t="shared" si="6"/>
        <v>0.1330000000000001</v>
      </c>
      <c r="J78">
        <f t="shared" si="7"/>
        <v>0.4226407377360682</v>
      </c>
      <c r="K78">
        <f t="shared" si="8"/>
        <v>-4.945986129192499</v>
      </c>
      <c r="L78">
        <f t="shared" si="9"/>
        <v>15.474679741418237</v>
      </c>
    </row>
    <row r="79" spans="5:12" ht="15">
      <c r="E79">
        <f t="shared" si="13"/>
        <v>0.1340000000000001</v>
      </c>
      <c r="F79">
        <f t="shared" si="10"/>
        <v>0.95738698786053</v>
      </c>
      <c r="G79">
        <f t="shared" si="11"/>
        <v>0.5361718221643121</v>
      </c>
      <c r="H79">
        <f t="shared" si="12"/>
        <v>0.7076776465109096</v>
      </c>
      <c r="I79">
        <f t="shared" si="6"/>
        <v>0.1350000000000001</v>
      </c>
      <c r="J79">
        <f t="shared" si="7"/>
        <v>-0.7456769932991374</v>
      </c>
      <c r="K79">
        <f t="shared" si="8"/>
        <v>-4.076014585972339</v>
      </c>
      <c r="L79">
        <f t="shared" si="9"/>
        <v>15.883088669244524</v>
      </c>
    </row>
    <row r="80" spans="5:12" ht="15">
      <c r="E80">
        <f t="shared" si="13"/>
        <v>0.1360000000000001</v>
      </c>
      <c r="F80">
        <f t="shared" si="10"/>
        <v>0.9558956338739317</v>
      </c>
      <c r="G80">
        <f t="shared" si="11"/>
        <v>0.5280197929923675</v>
      </c>
      <c r="H80">
        <f t="shared" si="12"/>
        <v>0.7394438238493987</v>
      </c>
      <c r="I80">
        <f t="shared" si="6"/>
        <v>0.1370000000000001</v>
      </c>
      <c r="J80">
        <f t="shared" si="7"/>
        <v>-1.8927846909175243</v>
      </c>
      <c r="K80">
        <f t="shared" si="8"/>
        <v>-3.109710392998119</v>
      </c>
      <c r="L80">
        <f t="shared" si="9"/>
        <v>16.175061062827442</v>
      </c>
    </row>
    <row r="81" spans="5:12" ht="15">
      <c r="E81">
        <f t="shared" si="13"/>
        <v>0.1380000000000001</v>
      </c>
      <c r="F81">
        <f t="shared" si="10"/>
        <v>0.9521100644920967</v>
      </c>
      <c r="G81">
        <f t="shared" si="11"/>
        <v>0.5218003722063712</v>
      </c>
      <c r="H81">
        <f t="shared" si="12"/>
        <v>0.7717939459750536</v>
      </c>
      <c r="I81">
        <f t="shared" si="6"/>
        <v>0.1390000000000001</v>
      </c>
      <c r="J81">
        <f t="shared" si="7"/>
        <v>-3.006187332911689</v>
      </c>
      <c r="K81">
        <f t="shared" si="8"/>
        <v>-2.054603155021815</v>
      </c>
      <c r="L81">
        <f t="shared" si="9"/>
        <v>16.345642621692065</v>
      </c>
    </row>
    <row r="82" spans="5:12" ht="15">
      <c r="E82">
        <f t="shared" si="13"/>
        <v>0.1400000000000001</v>
      </c>
      <c r="F82">
        <f t="shared" si="10"/>
        <v>0.9460976898262733</v>
      </c>
      <c r="G82">
        <f t="shared" si="11"/>
        <v>0.5176911658963276</v>
      </c>
      <c r="H82">
        <f t="shared" si="12"/>
        <v>0.8044852312184377</v>
      </c>
      <c r="I82">
        <f t="shared" si="6"/>
        <v>0.1410000000000001</v>
      </c>
      <c r="J82">
        <f t="shared" si="7"/>
        <v>-4.073477281142431</v>
      </c>
      <c r="K82">
        <f t="shared" si="8"/>
        <v>-0.9192760041055729</v>
      </c>
      <c r="L82">
        <f t="shared" si="9"/>
        <v>16.391020068470915</v>
      </c>
    </row>
    <row r="83" spans="5:12" ht="15">
      <c r="E83">
        <f t="shared" si="13"/>
        <v>0.1420000000000001</v>
      </c>
      <c r="F83">
        <f t="shared" si="10"/>
        <v>0.9379507352639884</v>
      </c>
      <c r="G83">
        <f t="shared" si="11"/>
        <v>0.5158526138881164</v>
      </c>
      <c r="H83">
        <f t="shared" si="12"/>
        <v>0.8372672713553796</v>
      </c>
      <c r="I83">
        <f t="shared" si="6"/>
        <v>0.1430000000000001</v>
      </c>
      <c r="J83">
        <f t="shared" si="7"/>
        <v>-5.082462481251544</v>
      </c>
      <c r="K83">
        <f t="shared" si="8"/>
        <v>0.2867006441552575</v>
      </c>
      <c r="L83">
        <f t="shared" si="9"/>
        <v>16.30858310596116</v>
      </c>
    </row>
    <row r="84" spans="5:12" ht="15">
      <c r="E84">
        <f t="shared" si="13"/>
        <v>0.1440000000000001</v>
      </c>
      <c r="F84">
        <f t="shared" si="10"/>
        <v>0.9277858103014853</v>
      </c>
      <c r="G84">
        <f t="shared" si="11"/>
        <v>0.516426015176427</v>
      </c>
      <c r="H84">
        <f t="shared" si="12"/>
        <v>0.8698844375673019</v>
      </c>
      <c r="I84">
        <f t="shared" si="6"/>
        <v>0.1450000000000001</v>
      </c>
      <c r="J84">
        <f t="shared" si="7"/>
        <v>-6.02129505433901</v>
      </c>
      <c r="K84">
        <f t="shared" si="8"/>
        <v>1.5528467364731555</v>
      </c>
      <c r="L84">
        <f t="shared" si="9"/>
        <v>16.0969753640922</v>
      </c>
    </row>
    <row r="85" spans="5:12" ht="15">
      <c r="E85">
        <f t="shared" si="13"/>
        <v>0.1460000000000001</v>
      </c>
      <c r="F85">
        <f t="shared" si="10"/>
        <v>0.9157432201928073</v>
      </c>
      <c r="G85">
        <f t="shared" si="11"/>
        <v>0.5195317086493733</v>
      </c>
      <c r="H85">
        <f t="shared" si="12"/>
        <v>0.9020783882954864</v>
      </c>
      <c r="I85">
        <f t="shared" si="6"/>
        <v>0.1470000000000001</v>
      </c>
      <c r="J85">
        <f t="shared" si="7"/>
        <v>-6.87859897776249</v>
      </c>
      <c r="K85">
        <f t="shared" si="8"/>
        <v>2.867861068665875</v>
      </c>
      <c r="L85">
        <f t="shared" si="9"/>
        <v>15.756133595080643</v>
      </c>
    </row>
    <row r="86" spans="5:12" ht="15">
      <c r="E86">
        <f t="shared" si="13"/>
        <v>0.1480000000000001</v>
      </c>
      <c r="F86">
        <f t="shared" si="10"/>
        <v>0.9019860222372823</v>
      </c>
      <c r="G86">
        <f t="shared" si="11"/>
        <v>0.525267430786705</v>
      </c>
      <c r="H86">
        <f t="shared" si="12"/>
        <v>0.9335906554856477</v>
      </c>
      <c r="I86">
        <f t="shared" si="6"/>
        <v>0.1490000000000001</v>
      </c>
      <c r="J86">
        <f t="shared" si="7"/>
        <v>-7.6435955352057645</v>
      </c>
      <c r="K86">
        <f t="shared" si="8"/>
        <v>4.219719930459106</v>
      </c>
      <c r="L86">
        <f t="shared" si="9"/>
        <v>15.287314479844424</v>
      </c>
    </row>
    <row r="87" spans="5:12" ht="15">
      <c r="E87">
        <f t="shared" si="13"/>
        <v>0.1500000000000001</v>
      </c>
      <c r="F87">
        <f t="shared" si="10"/>
        <v>0.8866988311668708</v>
      </c>
      <c r="G87">
        <f t="shared" si="11"/>
        <v>0.5337068706476232</v>
      </c>
      <c r="H87">
        <f t="shared" si="12"/>
        <v>0.9641652844453366</v>
      </c>
      <c r="I87">
        <f t="shared" si="6"/>
        <v>0.1510000000000001</v>
      </c>
      <c r="J87">
        <f t="shared" si="7"/>
        <v>-8.3062252122083</v>
      </c>
      <c r="K87">
        <f t="shared" si="8"/>
        <v>5.595785108011836</v>
      </c>
      <c r="L87">
        <f t="shared" si="9"/>
        <v>14.693108522181683</v>
      </c>
    </row>
    <row r="88" spans="5:12" ht="15">
      <c r="E88">
        <f t="shared" si="13"/>
        <v>0.1520000000000001</v>
      </c>
      <c r="F88">
        <f t="shared" si="10"/>
        <v>0.8700863807424541</v>
      </c>
      <c r="G88">
        <f t="shared" si="11"/>
        <v>0.5448984408636469</v>
      </c>
      <c r="H88">
        <f t="shared" si="12"/>
        <v>0.9935515014897</v>
      </c>
      <c r="I88">
        <f t="shared" si="6"/>
        <v>0.1530000000000001</v>
      </c>
      <c r="J88">
        <f t="shared" si="7"/>
        <v>-8.857264722868344</v>
      </c>
      <c r="K88">
        <f t="shared" si="8"/>
        <v>6.982920332322167</v>
      </c>
      <c r="L88">
        <f t="shared" si="9"/>
        <v>13.977440628246505</v>
      </c>
    </row>
    <row r="89" spans="5:12" ht="15">
      <c r="E89">
        <f t="shared" si="13"/>
        <v>0.1540000000000001</v>
      </c>
      <c r="F89">
        <f t="shared" si="10"/>
        <v>0.8523718512967174</v>
      </c>
      <c r="G89">
        <f t="shared" si="11"/>
        <v>0.5588642815282913</v>
      </c>
      <c r="H89">
        <f t="shared" si="12"/>
        <v>1.021506382746193</v>
      </c>
      <c r="I89">
        <f t="shared" si="6"/>
        <v>0.1550000000000001</v>
      </c>
      <c r="J89">
        <f t="shared" si="7"/>
        <v>-9.28843787648125</v>
      </c>
      <c r="K89">
        <f t="shared" si="8"/>
        <v>8.367615157171375</v>
      </c>
      <c r="L89">
        <f t="shared" si="9"/>
        <v>13.145557096435045</v>
      </c>
    </row>
    <row r="90" spans="5:12" ht="15">
      <c r="E90">
        <f t="shared" si="13"/>
        <v>0.1560000000000001</v>
      </c>
      <c r="F90">
        <f t="shared" si="10"/>
        <v>0.8337949755437549</v>
      </c>
      <c r="G90">
        <f t="shared" si="11"/>
        <v>0.575599511842634</v>
      </c>
      <c r="H90">
        <f t="shared" si="12"/>
        <v>1.047797496939063</v>
      </c>
      <c r="I90">
        <f t="shared" si="6"/>
        <v>0.1570000000000001</v>
      </c>
      <c r="J90">
        <f t="shared" si="7"/>
        <v>-9.592519029605276</v>
      </c>
      <c r="K90">
        <f t="shared" si="8"/>
        <v>9.736115153991967</v>
      </c>
      <c r="L90">
        <f t="shared" si="9"/>
        <v>12.203998875787702</v>
      </c>
    </row>
    <row r="91" spans="5:12" ht="15">
      <c r="E91">
        <f t="shared" si="13"/>
        <v>0.1580000000000001</v>
      </c>
      <c r="F91">
        <f t="shared" si="10"/>
        <v>0.8146099374845444</v>
      </c>
      <c r="G91">
        <f t="shared" si="11"/>
        <v>0.595071742150618</v>
      </c>
      <c r="H91">
        <f t="shared" si="12"/>
        <v>1.0722054946906385</v>
      </c>
      <c r="I91">
        <f t="shared" si="6"/>
        <v>0.1590000000000001</v>
      </c>
      <c r="J91">
        <f t="shared" si="7"/>
        <v>-9.763427919258985</v>
      </c>
      <c r="K91">
        <f t="shared" si="8"/>
        <v>11.074557224191807</v>
      </c>
      <c r="L91">
        <f t="shared" si="9"/>
        <v>11.160561088081268</v>
      </c>
    </row>
    <row r="92" spans="5:12" ht="15">
      <c r="E92">
        <f t="shared" si="13"/>
        <v>0.16000000000000011</v>
      </c>
      <c r="F92">
        <f t="shared" si="10"/>
        <v>0.7950830816460264</v>
      </c>
      <c r="G92">
        <f t="shared" si="11"/>
        <v>0.6172208565990016</v>
      </c>
      <c r="H92">
        <f t="shared" si="12"/>
        <v>1.094526616866801</v>
      </c>
      <c r="I92">
        <f t="shared" si="6"/>
        <v>0.16100000000000012</v>
      </c>
      <c r="J92">
        <f t="shared" si="7"/>
        <v>-9.796314736500324</v>
      </c>
      <c r="K92">
        <f t="shared" si="8"/>
        <v>12.369108753060122</v>
      </c>
      <c r="L92">
        <f t="shared" si="9"/>
        <v>10.024238948725941</v>
      </c>
    </row>
    <row r="93" spans="5:12" ht="15">
      <c r="E93">
        <f t="shared" si="13"/>
        <v>0.16200000000000012</v>
      </c>
      <c r="F93">
        <f t="shared" si="10"/>
        <v>0.7754904521730257</v>
      </c>
      <c r="G93">
        <f t="shared" si="11"/>
        <v>0.6419590741051219</v>
      </c>
      <c r="H93">
        <f t="shared" si="12"/>
        <v>1.114575094764253</v>
      </c>
      <c r="I93">
        <f t="shared" si="6"/>
        <v>0.16300000000000012</v>
      </c>
      <c r="J93">
        <f t="shared" si="7"/>
        <v>-9.687634376054401</v>
      </c>
      <c r="K93">
        <f t="shared" si="8"/>
        <v>13.60610926446175</v>
      </c>
      <c r="L93">
        <f t="shared" si="9"/>
        <v>8.805160362944424</v>
      </c>
    </row>
    <row r="94" spans="5:12" ht="15">
      <c r="E94">
        <f t="shared" si="13"/>
        <v>0.16400000000000012</v>
      </c>
      <c r="F94">
        <f t="shared" si="10"/>
        <v>0.7561151834209169</v>
      </c>
      <c r="G94">
        <f t="shared" si="11"/>
        <v>0.6691712926340454</v>
      </c>
      <c r="H94">
        <f t="shared" si="12"/>
        <v>1.1321854154901418</v>
      </c>
      <c r="I94">
        <f t="shared" si="6"/>
        <v>0.16500000000000012</v>
      </c>
      <c r="J94">
        <f t="shared" si="7"/>
        <v>-9.435208886497284</v>
      </c>
      <c r="K94">
        <f t="shared" si="8"/>
        <v>14.772213182938962</v>
      </c>
      <c r="L94">
        <f t="shared" si="9"/>
        <v>7.514505615104243</v>
      </c>
    </row>
    <row r="95" spans="5:12" ht="15">
      <c r="E95">
        <f t="shared" si="13"/>
        <v>0.16600000000000012</v>
      </c>
      <c r="F95">
        <f t="shared" si="10"/>
        <v>0.7372447656479223</v>
      </c>
      <c r="G95">
        <f t="shared" si="11"/>
        <v>0.6987157189999234</v>
      </c>
      <c r="H95">
        <f t="shared" si="12"/>
        <v>1.1472144267203503</v>
      </c>
      <c r="I95">
        <f t="shared" si="6"/>
        <v>0.16700000000000012</v>
      </c>
      <c r="J95">
        <f t="shared" si="7"/>
        <v>-9.038277246071194</v>
      </c>
      <c r="K95">
        <f t="shared" si="8"/>
        <v>15.854532270413987</v>
      </c>
      <c r="L95">
        <f t="shared" si="9"/>
        <v>6.164414709097893</v>
      </c>
    </row>
    <row r="96" spans="5:12" ht="15">
      <c r="E96">
        <f t="shared" si="13"/>
        <v>0.16800000000000012</v>
      </c>
      <c r="F96">
        <f t="shared" si="10"/>
        <v>0.7191682111557799</v>
      </c>
      <c r="G96">
        <f t="shared" si="11"/>
        <v>0.7304247835407514</v>
      </c>
      <c r="H96">
        <f t="shared" si="12"/>
        <v>1.1595432561385461</v>
      </c>
      <c r="I96">
        <f t="shared" si="6"/>
        <v>0.16900000000000012</v>
      </c>
      <c r="J96">
        <f t="shared" si="7"/>
        <v>-8.497531700707542</v>
      </c>
      <c r="K96">
        <f t="shared" si="8"/>
        <v>16.840776279045386</v>
      </c>
      <c r="L96">
        <f t="shared" si="9"/>
        <v>4.767883054788364</v>
      </c>
    </row>
    <row r="97" spans="5:12" ht="15">
      <c r="E97">
        <f t="shared" si="13"/>
        <v>0.17000000000000012</v>
      </c>
      <c r="F97">
        <f t="shared" si="10"/>
        <v>0.7021731477543648</v>
      </c>
      <c r="G97">
        <f t="shared" si="11"/>
        <v>0.7641063360988422</v>
      </c>
      <c r="H97">
        <f t="shared" si="12"/>
        <v>1.1690790222481229</v>
      </c>
      <c r="I97">
        <f t="shared" si="6"/>
        <v>0.17100000000000012</v>
      </c>
      <c r="J97">
        <f t="shared" si="7"/>
        <v>-7.8151400224056795</v>
      </c>
      <c r="K97">
        <f t="shared" si="8"/>
        <v>17.719390350525096</v>
      </c>
      <c r="L97">
        <f t="shared" si="9"/>
        <v>3.3386463283813197</v>
      </c>
    </row>
    <row r="98" spans="5:12" ht="15">
      <c r="E98">
        <f t="shared" si="13"/>
        <v>0.17200000000000013</v>
      </c>
      <c r="F98">
        <f t="shared" si="10"/>
        <v>0.6865428677095534</v>
      </c>
      <c r="G98">
        <f t="shared" si="11"/>
        <v>0.7995451167998924</v>
      </c>
      <c r="H98">
        <f t="shared" si="12"/>
        <v>1.1757563149048855</v>
      </c>
      <c r="I98">
        <f t="shared" si="6"/>
        <v>0.17300000000000013</v>
      </c>
      <c r="J98">
        <f t="shared" si="7"/>
        <v>-6.994753176646601</v>
      </c>
      <c r="K98">
        <f t="shared" si="8"/>
        <v>18.479687695567332</v>
      </c>
      <c r="L98">
        <f t="shared" si="9"/>
        <v>1.891055461656575</v>
      </c>
    </row>
    <row r="99" spans="5:12" ht="15">
      <c r="E99">
        <f t="shared" si="13"/>
        <v>0.17400000000000013</v>
      </c>
      <c r="F99">
        <f t="shared" si="10"/>
        <v>0.6725533613562602</v>
      </c>
      <c r="G99">
        <f t="shared" si="11"/>
        <v>0.8365044921910271</v>
      </c>
      <c r="H99">
        <f t="shared" si="12"/>
        <v>1.1795384258281987</v>
      </c>
      <c r="I99">
        <f t="shared" si="6"/>
        <v>0.17500000000000013</v>
      </c>
      <c r="J99">
        <f t="shared" si="7"/>
        <v>-6.041498025931674</v>
      </c>
      <c r="K99">
        <f t="shared" si="8"/>
        <v>19.111976105834632</v>
      </c>
      <c r="L99">
        <f t="shared" si="9"/>
        <v>0.4399428348951236</v>
      </c>
    </row>
    <row r="100" spans="5:12" ht="15">
      <c r="E100">
        <f t="shared" si="13"/>
        <v>0.17600000000000013</v>
      </c>
      <c r="F100">
        <f t="shared" si="10"/>
        <v>0.6604703653043968</v>
      </c>
      <c r="G100">
        <f t="shared" si="11"/>
        <v>0.8747284444026964</v>
      </c>
      <c r="H100">
        <f t="shared" si="12"/>
        <v>1.180418311497989</v>
      </c>
      <c r="I100">
        <f t="shared" si="6"/>
        <v>0.17700000000000013</v>
      </c>
      <c r="J100">
        <f t="shared" si="7"/>
        <v>-4.96195484151662</v>
      </c>
      <c r="K100">
        <f t="shared" si="8"/>
        <v>19.607676884161243</v>
      </c>
      <c r="L100">
        <f t="shared" si="9"/>
        <v>-0.9995191402751837</v>
      </c>
    </row>
    <row r="101" spans="5:12" ht="15">
      <c r="E101">
        <f t="shared" si="13"/>
        <v>0.17800000000000013</v>
      </c>
      <c r="F101">
        <f t="shared" si="10"/>
        <v>0.6505464556213636</v>
      </c>
      <c r="G101">
        <f t="shared" si="11"/>
        <v>0.9139437981710189</v>
      </c>
      <c r="H101">
        <f t="shared" si="12"/>
        <v>1.1784192732174386</v>
      </c>
      <c r="I101">
        <f t="shared" si="6"/>
        <v>0.17900000000000013</v>
      </c>
      <c r="J101">
        <f t="shared" si="7"/>
        <v>-3.7641195456759555</v>
      </c>
      <c r="K101">
        <f t="shared" si="8"/>
        <v>19.959434827655148</v>
      </c>
      <c r="L101">
        <f t="shared" si="9"/>
        <v>-2.4119657603768307</v>
      </c>
    </row>
    <row r="102" spans="5:12" ht="15">
      <c r="E102">
        <f t="shared" si="13"/>
        <v>0.18000000000000013</v>
      </c>
      <c r="F102">
        <f t="shared" si="10"/>
        <v>0.6430182165300117</v>
      </c>
      <c r="G102">
        <f t="shared" si="11"/>
        <v>0.9538626678263292</v>
      </c>
      <c r="H102">
        <f t="shared" si="12"/>
        <v>1.173595341696685</v>
      </c>
      <c r="I102">
        <f t="shared" si="6"/>
        <v>0.18100000000000013</v>
      </c>
      <c r="J102">
        <f t="shared" si="7"/>
        <v>-2.457350760889707</v>
      </c>
      <c r="K102">
        <f t="shared" si="8"/>
        <v>20.16121796186769</v>
      </c>
      <c r="L102">
        <f t="shared" si="9"/>
        <v>-3.7819927137039375</v>
      </c>
    </row>
    <row r="103" spans="5:12" ht="15">
      <c r="E103">
        <f t="shared" si="13"/>
        <v>0.18200000000000013</v>
      </c>
      <c r="F103">
        <f t="shared" si="10"/>
        <v>0.6381035150082323</v>
      </c>
      <c r="G103">
        <f t="shared" si="11"/>
        <v>0.9941851037500646</v>
      </c>
      <c r="H103">
        <f t="shared" si="12"/>
        <v>1.166031356269277</v>
      </c>
      <c r="I103">
        <f t="shared" si="6"/>
        <v>0.18300000000000013</v>
      </c>
      <c r="J103">
        <f t="shared" si="7"/>
        <v>-1.0523018987671486</v>
      </c>
      <c r="K103">
        <f t="shared" si="8"/>
        <v>20.20840580239845</v>
      </c>
      <c r="L103">
        <f t="shared" si="9"/>
        <v>-5.09431225163492</v>
      </c>
    </row>
    <row r="104" spans="5:12" ht="15">
      <c r="E104">
        <f t="shared" si="13"/>
        <v>0.18400000000000014</v>
      </c>
      <c r="F104">
        <f t="shared" si="10"/>
        <v>0.635998911210698</v>
      </c>
      <c r="G104">
        <f t="shared" si="11"/>
        <v>1.0346019153548616</v>
      </c>
      <c r="H104">
        <f t="shared" si="12"/>
        <v>1.1558427317660072</v>
      </c>
      <c r="I104">
        <f t="shared" si="6"/>
        <v>0.18500000000000014</v>
      </c>
      <c r="J104">
        <f t="shared" si="7"/>
        <v>0.43916132129756497</v>
      </c>
      <c r="K104">
        <f t="shared" si="8"/>
        <v>20.097865012511967</v>
      </c>
      <c r="L104">
        <f t="shared" si="9"/>
        <v>-6.333911326208414</v>
      </c>
    </row>
    <row r="105" spans="5:12" ht="15">
      <c r="E105">
        <f t="shared" si="13"/>
        <v>0.18600000000000014</v>
      </c>
      <c r="F105">
        <f t="shared" si="10"/>
        <v>0.6368772338532931</v>
      </c>
      <c r="G105">
        <f t="shared" si="11"/>
        <v>1.0747976453798855</v>
      </c>
      <c r="H105">
        <f t="shared" si="12"/>
        <v>1.1431749091135903</v>
      </c>
      <c r="I105">
        <f t="shared" si="6"/>
        <v>0.18700000000000014</v>
      </c>
      <c r="J105">
        <f t="shared" si="7"/>
        <v>2.0040573773371078</v>
      </c>
      <c r="K105">
        <f t="shared" si="8"/>
        <v>19.828011430978105</v>
      </c>
      <c r="L105">
        <f t="shared" si="9"/>
        <v>-7.486210121771746</v>
      </c>
    </row>
    <row r="106" spans="5:12" ht="15">
      <c r="E106">
        <f t="shared" si="13"/>
        <v>0.18800000000000014</v>
      </c>
      <c r="F106">
        <f t="shared" si="10"/>
        <v>0.6408853486079673</v>
      </c>
      <c r="G106">
        <f t="shared" si="11"/>
        <v>1.1144536682418418</v>
      </c>
      <c r="H106">
        <f t="shared" si="12"/>
        <v>1.1282024888700468</v>
      </c>
      <c r="I106">
        <f t="shared" si="6"/>
        <v>0.18900000000000014</v>
      </c>
      <c r="J106">
        <f t="shared" si="7"/>
        <v>3.6283987735090086</v>
      </c>
      <c r="K106">
        <f t="shared" si="8"/>
        <v>19.39885756253566</v>
      </c>
      <c r="L106">
        <f t="shared" si="9"/>
        <v>-8.53721937273543</v>
      </c>
    </row>
    <row r="107" spans="5:12" ht="15">
      <c r="E107">
        <f t="shared" si="13"/>
        <v>0.19000000000000014</v>
      </c>
      <c r="F107">
        <f t="shared" si="10"/>
        <v>0.6481421461549853</v>
      </c>
      <c r="G107">
        <f t="shared" si="11"/>
        <v>1.1532513833669131</v>
      </c>
      <c r="H107">
        <f t="shared" si="12"/>
        <v>1.111128050124576</v>
      </c>
      <c r="I107">
        <f t="shared" si="6"/>
        <v>0.19100000000000014</v>
      </c>
      <c r="J107">
        <f t="shared" si="7"/>
        <v>5.297314341944521</v>
      </c>
      <c r="K107">
        <f t="shared" si="8"/>
        <v>18.8120447532457</v>
      </c>
      <c r="L107">
        <f t="shared" si="9"/>
        <v>-9.473694839344452</v>
      </c>
    </row>
    <row r="108" spans="5:12" ht="15">
      <c r="E108">
        <f t="shared" si="13"/>
        <v>0.19200000000000014</v>
      </c>
      <c r="F108">
        <f t="shared" si="10"/>
        <v>0.6587367748388744</v>
      </c>
      <c r="G108">
        <f t="shared" si="11"/>
        <v>1.1908754728734046</v>
      </c>
      <c r="H108">
        <f t="shared" si="12"/>
        <v>1.092180660445887</v>
      </c>
      <c r="I108">
        <f t="shared" si="6"/>
        <v>0.19300000000000014</v>
      </c>
      <c r="J108">
        <f t="shared" si="7"/>
        <v>6.995183023093371</v>
      </c>
      <c r="K108">
        <f t="shared" si="8"/>
        <v>18.070859413375366</v>
      </c>
      <c r="L108">
        <f t="shared" si="9"/>
        <v>-10.283287309463253</v>
      </c>
    </row>
    <row r="109" spans="5:12" ht="15">
      <c r="E109">
        <f t="shared" si="13"/>
        <v>0.19400000000000014</v>
      </c>
      <c r="F109">
        <f t="shared" si="10"/>
        <v>0.6727271408850611</v>
      </c>
      <c r="G109">
        <f t="shared" si="11"/>
        <v>1.2270171917001553</v>
      </c>
      <c r="H109">
        <f t="shared" si="12"/>
        <v>1.0716140858269605</v>
      </c>
      <c r="I109">
        <f t="shared" si="6"/>
        <v>0.19500000000000015</v>
      </c>
      <c r="J109">
        <f t="shared" si="7"/>
        <v>8.70577799281296</v>
      </c>
      <c r="K109">
        <f t="shared" si="8"/>
        <v>17.18023280020374</v>
      </c>
      <c r="L109">
        <f t="shared" si="9"/>
        <v>-10.954686507020908</v>
      </c>
    </row>
    <row r="110" spans="5:12" ht="15">
      <c r="E110">
        <f t="shared" si="13"/>
        <v>0.19600000000000015</v>
      </c>
      <c r="F110">
        <f t="shared" si="10"/>
        <v>0.6901386968706871</v>
      </c>
      <c r="G110">
        <f t="shared" si="11"/>
        <v>1.2613776573005628</v>
      </c>
      <c r="H110">
        <f t="shared" si="12"/>
        <v>1.0497047128129187</v>
      </c>
      <c r="I110">
        <f t="shared" si="6"/>
        <v>0.19700000000000015</v>
      </c>
      <c r="J110">
        <f t="shared" si="7"/>
        <v>10.412419876125725</v>
      </c>
      <c r="K110">
        <f t="shared" si="8"/>
        <v>16.146724030851697</v>
      </c>
      <c r="L110">
        <f t="shared" si="9"/>
        <v>-11.47775731711952</v>
      </c>
    </row>
    <row r="111" spans="5:12" ht="15">
      <c r="E111">
        <f t="shared" si="13"/>
        <v>0.19800000000000015</v>
      </c>
      <c r="F111">
        <f t="shared" si="10"/>
        <v>0.7109635366229385</v>
      </c>
      <c r="G111">
        <f t="shared" si="11"/>
        <v>1.2936711053622663</v>
      </c>
      <c r="H111">
        <f t="shared" si="12"/>
        <v>1.0267491981786796</v>
      </c>
      <c r="I111">
        <f t="shared" si="6"/>
        <v>0.19900000000000015</v>
      </c>
      <c r="J111">
        <f t="shared" si="7"/>
        <v>12.098137669490129</v>
      </c>
      <c r="K111">
        <f t="shared" si="8"/>
        <v>14.978486159520786</v>
      </c>
      <c r="L111">
        <f t="shared" si="9"/>
        <v>-11.84366678406389</v>
      </c>
    </row>
    <row r="112" spans="5:12" ht="15">
      <c r="E112">
        <f t="shared" si="13"/>
        <v>0.20000000000000015</v>
      </c>
      <c r="F112">
        <f t="shared" si="10"/>
        <v>0.7351598119619188</v>
      </c>
      <c r="G112">
        <f t="shared" si="11"/>
        <v>1.3236280776813079</v>
      </c>
      <c r="H112">
        <f t="shared" si="12"/>
        <v>1.0030618646105518</v>
      </c>
      <c r="I112">
        <f t="shared" si="6"/>
        <v>0.20100000000000015</v>
      </c>
      <c r="J112">
        <f t="shared" si="7"/>
        <v>13.745835887016266</v>
      </c>
      <c r="K112">
        <f t="shared" si="8"/>
        <v>13.685215322797639</v>
      </c>
      <c r="L112">
        <f t="shared" si="9"/>
        <v>-12.045000401379392</v>
      </c>
    </row>
    <row r="113" spans="5:12" ht="15">
      <c r="E113">
        <f t="shared" si="13"/>
        <v>0.20200000000000015</v>
      </c>
      <c r="F113">
        <f t="shared" si="10"/>
        <v>0.7626514837359514</v>
      </c>
      <c r="G113">
        <f t="shared" si="11"/>
        <v>1.3509985083269032</v>
      </c>
      <c r="H113">
        <f t="shared" si="12"/>
        <v>0.978971863807793</v>
      </c>
      <c r="I113">
        <f t="shared" si="6"/>
        <v>0.20300000000000015</v>
      </c>
      <c r="J113">
        <f t="shared" si="7"/>
        <v>15.338466352626353</v>
      </c>
      <c r="K113">
        <f t="shared" si="8"/>
        <v>12.278083129348849</v>
      </c>
      <c r="L113">
        <f t="shared" si="9"/>
        <v>-12.075866292150284</v>
      </c>
    </row>
    <row r="114" spans="5:12" ht="15">
      <c r="E114">
        <f t="shared" si="13"/>
        <v>0.20400000000000015</v>
      </c>
      <c r="F114">
        <f t="shared" si="10"/>
        <v>0.7933284164412041</v>
      </c>
      <c r="G114">
        <f t="shared" si="11"/>
        <v>1.3755546745856009</v>
      </c>
      <c r="H114">
        <f t="shared" si="12"/>
        <v>0.9548201312234924</v>
      </c>
      <c r="I114">
        <f t="shared" si="6"/>
        <v>0.20500000000000015</v>
      </c>
      <c r="J114">
        <f t="shared" si="7"/>
        <v>16.85920298092623</v>
      </c>
      <c r="K114">
        <f t="shared" si="8"/>
        <v>10.769652644689645</v>
      </c>
      <c r="L114">
        <f t="shared" si="9"/>
        <v>-11.931985973130821</v>
      </c>
    </row>
    <row r="115" spans="5:12" ht="15">
      <c r="E115">
        <f t="shared" si="13"/>
        <v>0.20600000000000016</v>
      </c>
      <c r="F115">
        <f t="shared" si="10"/>
        <v>0.8270468224030566</v>
      </c>
      <c r="G115">
        <f t="shared" si="11"/>
        <v>1.3970939798749802</v>
      </c>
      <c r="H115">
        <f t="shared" si="12"/>
        <v>0.9309561592772307</v>
      </c>
      <c r="I115">
        <f t="shared" si="6"/>
        <v>0.20700000000000016</v>
      </c>
      <c r="J115">
        <f t="shared" si="7"/>
        <v>18.291617825612544</v>
      </c>
      <c r="K115">
        <f t="shared" si="8"/>
        <v>9.173778495996423</v>
      </c>
      <c r="L115">
        <f t="shared" si="9"/>
        <v>-11.6107705064185</v>
      </c>
    </row>
    <row r="116" spans="5:12" ht="15">
      <c r="E116">
        <f t="shared" si="13"/>
        <v>0.20800000000000016</v>
      </c>
      <c r="F116">
        <f t="shared" si="10"/>
        <v>0.8636300580542817</v>
      </c>
      <c r="G116">
        <f t="shared" si="11"/>
        <v>1.415441536866973</v>
      </c>
      <c r="H116">
        <f t="shared" si="12"/>
        <v>0.9077346182643937</v>
      </c>
      <c r="I116">
        <f t="shared" si="6"/>
        <v>0.20900000000000016</v>
      </c>
      <c r="J116">
        <f t="shared" si="7"/>
        <v>19.619856626545346</v>
      </c>
      <c r="K116">
        <f t="shared" si="8"/>
        <v>7.505491794417833</v>
      </c>
      <c r="L116">
        <f t="shared" si="9"/>
        <v>-11.11138096727259</v>
      </c>
    </row>
    <row r="117" spans="5:12" ht="15">
      <c r="E117">
        <f t="shared" si="13"/>
        <v>0.21000000000000016</v>
      </c>
      <c r="F117">
        <f t="shared" si="10"/>
        <v>0.9028697713073724</v>
      </c>
      <c r="G117">
        <f t="shared" si="11"/>
        <v>1.4304525204558087</v>
      </c>
      <c r="H117">
        <f t="shared" si="12"/>
        <v>0.8855118563298485</v>
      </c>
      <c r="I117">
        <f t="shared" si="6"/>
        <v>0.21100000000000016</v>
      </c>
      <c r="J117">
        <f t="shared" si="7"/>
        <v>20.828812056000217</v>
      </c>
      <c r="K117">
        <f t="shared" si="8"/>
        <v>5.780870741181049</v>
      </c>
      <c r="L117">
        <f t="shared" si="9"/>
        <v>-10.43477229490091</v>
      </c>
    </row>
    <row r="118" spans="5:12" ht="15">
      <c r="E118">
        <f t="shared" si="13"/>
        <v>0.21200000000000016</v>
      </c>
      <c r="F118">
        <f t="shared" si="10"/>
        <v>0.9445273954193729</v>
      </c>
      <c r="G118">
        <f t="shared" si="11"/>
        <v>1.4420142619381708</v>
      </c>
      <c r="H118">
        <f t="shared" si="12"/>
        <v>0.8646423117400467</v>
      </c>
      <c r="I118">
        <f t="shared" si="6"/>
        <v>0.21300000000000016</v>
      </c>
      <c r="J118">
        <f t="shared" si="7"/>
        <v>21.904292851706067</v>
      </c>
      <c r="K118">
        <f t="shared" si="8"/>
        <v>4.016897947213046</v>
      </c>
      <c r="L118">
        <f t="shared" si="9"/>
        <v>-9.583719743519506</v>
      </c>
    </row>
    <row r="119" spans="5:12" ht="15">
      <c r="E119">
        <f t="shared" si="13"/>
        <v>0.21400000000000016</v>
      </c>
      <c r="F119">
        <f t="shared" si="10"/>
        <v>0.9883359811227851</v>
      </c>
      <c r="G119">
        <f t="shared" si="11"/>
        <v>1.450048057832597</v>
      </c>
      <c r="H119">
        <f t="shared" si="12"/>
        <v>0.8454748722530077</v>
      </c>
      <c r="I119">
        <f t="shared" si="6"/>
        <v>0.21500000000000016</v>
      </c>
      <c r="J119">
        <f t="shared" si="7"/>
        <v>22.833187029599724</v>
      </c>
      <c r="K119">
        <f t="shared" si="8"/>
        <v>2.2313056522333934</v>
      </c>
      <c r="L119">
        <f t="shared" si="9"/>
        <v>-8.56282731259355</v>
      </c>
    </row>
    <row r="120" spans="5:12" ht="15">
      <c r="E120">
        <f t="shared" si="13"/>
        <v>0.21600000000000016</v>
      </c>
      <c r="F120">
        <f t="shared" si="10"/>
        <v>1.0340023551819846</v>
      </c>
      <c r="G120">
        <f t="shared" si="11"/>
        <v>1.4545106691370637</v>
      </c>
      <c r="H120">
        <f t="shared" si="12"/>
        <v>0.8283492176278205</v>
      </c>
      <c r="I120">
        <f aca="true" t="shared" si="14" ref="I120:I183">(E120+E121)/2</f>
        <v>0.21700000000000016</v>
      </c>
      <c r="J120">
        <f aca="true" t="shared" si="15" ref="J120:J183">(F121-F120)/($E121-$E120)</f>
        <v>23.60361739305148</v>
      </c>
      <c r="K120">
        <f aca="true" t="shared" si="16" ref="K120:K183">(G121-G120)/($E121-$E120)</f>
        <v>0.4424101765746476</v>
      </c>
      <c r="L120">
        <f aca="true" t="shared" si="17" ref="L120:L183">(H121-H120)/($E121-$E120)</f>
        <v>-7.378517706259351</v>
      </c>
    </row>
    <row r="121" spans="5:12" ht="15">
      <c r="E121">
        <f t="shared" si="13"/>
        <v>0.21800000000000017</v>
      </c>
      <c r="F121">
        <f t="shared" si="10"/>
        <v>1.0812095899680876</v>
      </c>
      <c r="G121">
        <f t="shared" si="11"/>
        <v>1.455395489490213</v>
      </c>
      <c r="H121">
        <f t="shared" si="12"/>
        <v>0.8135921822153018</v>
      </c>
      <c r="I121">
        <f t="shared" si="14"/>
        <v>0.21900000000000017</v>
      </c>
      <c r="J121">
        <f t="shared" si="15"/>
        <v>24.20508759783644</v>
      </c>
      <c r="K121">
        <f t="shared" si="16"/>
        <v>-1.3310629243323813</v>
      </c>
      <c r="L121">
        <f t="shared" si="17"/>
        <v>-6.0390035511330655</v>
      </c>
    </row>
    <row r="122" spans="5:12" ht="15">
      <c r="E122">
        <f t="shared" si="13"/>
        <v>0.22000000000000017</v>
      </c>
      <c r="F122">
        <f t="shared" si="10"/>
        <v>1.1296197651637605</v>
      </c>
      <c r="G122">
        <f t="shared" si="11"/>
        <v>1.4527333636415483</v>
      </c>
      <c r="H122">
        <f t="shared" si="12"/>
        <v>0.8015141751130357</v>
      </c>
      <c r="I122">
        <f t="shared" si="14"/>
        <v>0.22100000000000017</v>
      </c>
      <c r="J122">
        <f t="shared" si="15"/>
        <v>24.628617093208383</v>
      </c>
      <c r="K122">
        <f t="shared" si="16"/>
        <v>-3.07016140840288</v>
      </c>
      <c r="L122">
        <f t="shared" si="17"/>
        <v>-4.554239787288967</v>
      </c>
    </row>
    <row r="123" spans="5:12" ht="15">
      <c r="E123">
        <f t="shared" si="13"/>
        <v>0.22200000000000017</v>
      </c>
      <c r="F123">
        <f t="shared" si="10"/>
        <v>1.1788769993501773</v>
      </c>
      <c r="G123">
        <f t="shared" si="11"/>
        <v>1.4465930408247425</v>
      </c>
      <c r="H123">
        <f t="shared" si="12"/>
        <v>0.7924056955384577</v>
      </c>
      <c r="I123">
        <f t="shared" si="14"/>
        <v>0.22300000000000017</v>
      </c>
      <c r="J123">
        <f t="shared" si="15"/>
        <v>24.866863338904178</v>
      </c>
      <c r="K123">
        <f t="shared" si="16"/>
        <v>-4.755894893142871</v>
      </c>
      <c r="L123">
        <f t="shared" si="17"/>
        <v>-2.9358573373396397</v>
      </c>
    </row>
    <row r="124" spans="5:12" ht="15">
      <c r="E124">
        <f t="shared" si="13"/>
        <v>0.22400000000000017</v>
      </c>
      <c r="F124">
        <f t="shared" si="10"/>
        <v>1.2286107260279857</v>
      </c>
      <c r="G124">
        <f t="shared" si="11"/>
        <v>1.4370812510384567</v>
      </c>
      <c r="H124">
        <f t="shared" si="12"/>
        <v>0.7865339808637785</v>
      </c>
      <c r="I124">
        <f t="shared" si="14"/>
        <v>0.22500000000000017</v>
      </c>
      <c r="J124">
        <f t="shared" si="15"/>
        <v>24.91422979526501</v>
      </c>
      <c r="K124">
        <f t="shared" si="16"/>
        <v>-6.369427598984062</v>
      </c>
      <c r="L124">
        <f t="shared" si="17"/>
        <v>-1.1970783515304328</v>
      </c>
    </row>
    <row r="125" spans="5:12" ht="15">
      <c r="E125">
        <f t="shared" si="13"/>
        <v>0.22600000000000017</v>
      </c>
      <c r="F125">
        <f t="shared" si="10"/>
        <v>1.2784391856185158</v>
      </c>
      <c r="G125">
        <f t="shared" si="11"/>
        <v>1.4243423958404886</v>
      </c>
      <c r="H125">
        <f t="shared" si="12"/>
        <v>0.7841398241607176</v>
      </c>
      <c r="I125">
        <f t="shared" si="14"/>
        <v>0.22700000000000017</v>
      </c>
      <c r="J125">
        <f t="shared" si="15"/>
        <v>24.76695829832918</v>
      </c>
      <c r="K125">
        <f t="shared" si="16"/>
        <v>-7.892273409836219</v>
      </c>
      <c r="L125">
        <f t="shared" si="17"/>
        <v>0.6473864794269696</v>
      </c>
    </row>
    <row r="126" spans="5:12" ht="15">
      <c r="E126">
        <f t="shared" si="13"/>
        <v>0.22800000000000017</v>
      </c>
      <c r="F126">
        <f t="shared" si="10"/>
        <v>1.3279731022151742</v>
      </c>
      <c r="G126">
        <f t="shared" si="11"/>
        <v>1.4085578490208162</v>
      </c>
      <c r="H126">
        <f t="shared" si="12"/>
        <v>0.7854345971195715</v>
      </c>
      <c r="I126">
        <f t="shared" si="14"/>
        <v>0.22900000000000018</v>
      </c>
      <c r="J126">
        <f t="shared" si="15"/>
        <v>24.423204562867152</v>
      </c>
      <c r="K126">
        <f t="shared" si="16"/>
        <v>-9.30649130939464</v>
      </c>
      <c r="L126">
        <f t="shared" si="17"/>
        <v>2.5814578593560378</v>
      </c>
    </row>
    <row r="127" spans="5:12" ht="15">
      <c r="E127">
        <f t="shared" si="13"/>
        <v>0.23000000000000018</v>
      </c>
      <c r="F127">
        <f t="shared" si="10"/>
        <v>1.3768195113409085</v>
      </c>
      <c r="G127">
        <f t="shared" si="11"/>
        <v>1.3899448664020269</v>
      </c>
      <c r="H127">
        <f t="shared" si="12"/>
        <v>0.7905975128382836</v>
      </c>
      <c r="I127">
        <f t="shared" si="14"/>
        <v>0.23100000000000018</v>
      </c>
      <c r="J127">
        <f t="shared" si="15"/>
        <v>23.88309570292222</v>
      </c>
      <c r="K127">
        <f t="shared" si="16"/>
        <v>-10.594879208690946</v>
      </c>
      <c r="L127">
        <f t="shared" si="17"/>
        <v>4.587824195365293</v>
      </c>
    </row>
    <row r="128" spans="5:12" ht="15">
      <c r="E128">
        <f t="shared" si="13"/>
        <v>0.23200000000000018</v>
      </c>
      <c r="F128">
        <f t="shared" si="10"/>
        <v>1.424585702746753</v>
      </c>
      <c r="G128">
        <f t="shared" si="11"/>
        <v>1.368755107984645</v>
      </c>
      <c r="H128">
        <f t="shared" si="12"/>
        <v>0.7997731612290142</v>
      </c>
      <c r="I128">
        <f t="shared" si="14"/>
        <v>0.23300000000000018</v>
      </c>
      <c r="J128">
        <f t="shared" si="15"/>
        <v>23.148768820270817</v>
      </c>
      <c r="K128">
        <f t="shared" si="16"/>
        <v>-11.741164156666917</v>
      </c>
      <c r="L128">
        <f t="shared" si="17"/>
        <v>6.648093221726708</v>
      </c>
    </row>
    <row r="129" spans="5:12" ht="15">
      <c r="E129">
        <f t="shared" si="13"/>
        <v>0.23400000000000018</v>
      </c>
      <c r="F129">
        <f t="shared" si="10"/>
        <v>1.4708832403872947</v>
      </c>
      <c r="G129">
        <f t="shared" si="11"/>
        <v>1.345272779671311</v>
      </c>
      <c r="H129">
        <f t="shared" si="12"/>
        <v>0.8130693476724676</v>
      </c>
      <c r="I129">
        <f t="shared" si="14"/>
        <v>0.23500000000000018</v>
      </c>
      <c r="J129">
        <f t="shared" si="15"/>
        <v>22.224389885027488</v>
      </c>
      <c r="K129">
        <f t="shared" si="16"/>
        <v>-12.730186921878984</v>
      </c>
      <c r="L129">
        <f t="shared" si="17"/>
        <v>8.742957702750568</v>
      </c>
    </row>
    <row r="130" spans="5:12" ht="15">
      <c r="E130">
        <f t="shared" si="13"/>
        <v>0.23600000000000018</v>
      </c>
      <c r="F130">
        <f t="shared" si="10"/>
        <v>1.5153320201573497</v>
      </c>
      <c r="G130">
        <f t="shared" si="11"/>
        <v>1.319812405827553</v>
      </c>
      <c r="H130">
        <f t="shared" si="12"/>
        <v>0.8305552630779688</v>
      </c>
      <c r="I130">
        <f t="shared" si="14"/>
        <v>0.23700000000000018</v>
      </c>
      <c r="J130">
        <f t="shared" si="15"/>
        <v>21.116152317819473</v>
      </c>
      <c r="K130">
        <f t="shared" si="16"/>
        <v>-13.548078950146635</v>
      </c>
      <c r="L130">
        <f t="shared" si="17"/>
        <v>10.852373810059703</v>
      </c>
    </row>
    <row r="131" spans="5:12" ht="15">
      <c r="E131">
        <f t="shared" si="13"/>
        <v>0.23800000000000018</v>
      </c>
      <c r="F131">
        <f t="shared" si="10"/>
        <v>1.5575643247929887</v>
      </c>
      <c r="G131">
        <f t="shared" si="11"/>
        <v>1.2927162479272598</v>
      </c>
      <c r="H131">
        <f t="shared" si="12"/>
        <v>0.8522600106980882</v>
      </c>
      <c r="I131">
        <f t="shared" si="14"/>
        <v>0.23900000000000018</v>
      </c>
      <c r="J131">
        <f t="shared" si="15"/>
        <v>19.832254877936478</v>
      </c>
      <c r="K131">
        <f t="shared" si="16"/>
        <v>-14.182429740387956</v>
      </c>
      <c r="L131">
        <f t="shared" si="17"/>
        <v>12.955750612085248</v>
      </c>
    </row>
    <row r="132" spans="5:12" ht="15">
      <c r="E132">
        <f t="shared" si="13"/>
        <v>0.24000000000000019</v>
      </c>
      <c r="F132">
        <f t="shared" si="10"/>
        <v>1.5972288345488617</v>
      </c>
      <c r="G132">
        <f t="shared" si="11"/>
        <v>1.2643513884464839</v>
      </c>
      <c r="H132">
        <f t="shared" si="12"/>
        <v>0.8781715119222587</v>
      </c>
      <c r="I132">
        <f t="shared" si="14"/>
        <v>0.2410000000000002</v>
      </c>
      <c r="J132">
        <f t="shared" si="15"/>
        <v>18.382858664797926</v>
      </c>
      <c r="K132">
        <f t="shared" si="16"/>
        <v>-14.622442738977268</v>
      </c>
      <c r="L132">
        <f t="shared" si="17"/>
        <v>15.0321489687935</v>
      </c>
    </row>
    <row r="133" spans="5:12" ht="15">
      <c r="E133">
        <f t="shared" si="13"/>
        <v>0.2420000000000002</v>
      </c>
      <c r="F133">
        <f t="shared" si="10"/>
        <v>1.6339945518784575</v>
      </c>
      <c r="G133">
        <f t="shared" si="11"/>
        <v>1.2351065029685293</v>
      </c>
      <c r="H133">
        <f t="shared" si="12"/>
        <v>0.9082358098598458</v>
      </c>
      <c r="I133">
        <f t="shared" si="14"/>
        <v>0.2430000000000002</v>
      </c>
      <c r="J133">
        <f t="shared" si="15"/>
        <v>16.78002324909909</v>
      </c>
      <c r="K133">
        <f t="shared" si="16"/>
        <v>-14.8590779316493</v>
      </c>
      <c r="L133">
        <f t="shared" si="17"/>
        <v>17.060487994296032</v>
      </c>
    </row>
    <row r="134" spans="5:12" ht="15">
      <c r="E134">
        <f t="shared" si="13"/>
        <v>0.2440000000000002</v>
      </c>
      <c r="F134">
        <f t="shared" si="10"/>
        <v>1.6675545983766558</v>
      </c>
      <c r="G134">
        <f t="shared" si="11"/>
        <v>1.2053883471052307</v>
      </c>
      <c r="H134">
        <f t="shared" si="12"/>
        <v>0.9423567858484379</v>
      </c>
      <c r="I134">
        <f t="shared" si="14"/>
        <v>0.2450000000000002</v>
      </c>
      <c r="J134">
        <f t="shared" si="15"/>
        <v>15.037622163047478</v>
      </c>
      <c r="K134">
        <f t="shared" si="16"/>
        <v>-14.885179410749725</v>
      </c>
      <c r="L134">
        <f t="shared" si="17"/>
        <v>19.019757135727826</v>
      </c>
    </row>
    <row r="135" spans="5:12" ht="15">
      <c r="E135">
        <f t="shared" si="13"/>
        <v>0.2460000000000002</v>
      </c>
      <c r="F135">
        <f t="shared" si="10"/>
        <v>1.6976298427027507</v>
      </c>
      <c r="G135">
        <f t="shared" si="11"/>
        <v>1.1756179882837312</v>
      </c>
      <c r="H135">
        <f t="shared" si="12"/>
        <v>0.9803963001198935</v>
      </c>
      <c r="I135">
        <f t="shared" si="14"/>
        <v>0.2470000000000002</v>
      </c>
      <c r="J135">
        <f t="shared" si="15"/>
        <v>13.171238194149769</v>
      </c>
      <c r="K135">
        <f t="shared" si="16"/>
        <v>-14.695586314014118</v>
      </c>
      <c r="L135">
        <f t="shared" si="17"/>
        <v>20.889231820135617</v>
      </c>
    </row>
    <row r="136" spans="5:12" ht="15">
      <c r="E136">
        <f t="shared" si="13"/>
        <v>0.2480000000000002</v>
      </c>
      <c r="F136">
        <f t="shared" si="10"/>
        <v>1.7239723190910503</v>
      </c>
      <c r="G136">
        <f t="shared" si="11"/>
        <v>1.146226815655703</v>
      </c>
      <c r="H136">
        <f t="shared" si="12"/>
        <v>1.0221747637601648</v>
      </c>
      <c r="I136">
        <f t="shared" si="14"/>
        <v>0.24900000000000017</v>
      </c>
      <c r="J136">
        <f t="shared" si="15"/>
        <v>11.198039141823635</v>
      </c>
      <c r="K136">
        <f t="shared" si="16"/>
        <v>-14.28722566813175</v>
      </c>
      <c r="L136">
        <f t="shared" si="17"/>
        <v>22.648690543333146</v>
      </c>
    </row>
    <row r="137" spans="5:12" ht="15">
      <c r="E137">
        <f t="shared" si="13"/>
        <v>0.25000000000000017</v>
      </c>
      <c r="F137">
        <f t="shared" si="10"/>
        <v>1.7463683973746973</v>
      </c>
      <c r="G137">
        <f t="shared" si="11"/>
        <v>1.1176523643194398</v>
      </c>
      <c r="H137">
        <f t="shared" si="12"/>
        <v>1.0674721448468305</v>
      </c>
      <c r="I137">
        <f t="shared" si="14"/>
        <v>0.25100000000000017</v>
      </c>
      <c r="J137">
        <f t="shared" si="15"/>
        <v>9.136634908604382</v>
      </c>
      <c r="K137">
        <f t="shared" si="16"/>
        <v>-13.659185825182428</v>
      </c>
      <c r="L137">
        <f t="shared" si="17"/>
        <v>24.278631217056958</v>
      </c>
    </row>
    <row r="138" spans="5:12" ht="15">
      <c r="E138">
        <f t="shared" si="13"/>
        <v>0.25200000000000017</v>
      </c>
      <c r="F138">
        <f t="shared" si="10"/>
        <v>1.764641667191906</v>
      </c>
      <c r="G138">
        <f t="shared" si="11"/>
        <v>1.090333992669075</v>
      </c>
      <c r="H138">
        <f t="shared" si="12"/>
        <v>1.1160294072809445</v>
      </c>
      <c r="I138">
        <f t="shared" si="14"/>
        <v>0.25300000000000017</v>
      </c>
      <c r="J138">
        <f t="shared" si="15"/>
        <v>7.006917005559104</v>
      </c>
      <c r="K138">
        <f t="shared" si="16"/>
        <v>-12.812769351350218</v>
      </c>
      <c r="L138">
        <f t="shared" si="17"/>
        <v>25.760484554218397</v>
      </c>
    </row>
    <row r="139" spans="5:12" ht="15">
      <c r="E139">
        <f t="shared" si="13"/>
        <v>0.25400000000000017</v>
      </c>
      <c r="F139">
        <f t="shared" si="10"/>
        <v>1.7786555012030243</v>
      </c>
      <c r="G139">
        <f t="shared" si="11"/>
        <v>1.0647084539663745</v>
      </c>
      <c r="H139">
        <f t="shared" si="12"/>
        <v>1.1675503763893813</v>
      </c>
      <c r="I139">
        <f t="shared" si="14"/>
        <v>0.25500000000000017</v>
      </c>
      <c r="J139">
        <f t="shared" si="15"/>
        <v>4.8298817525991256</v>
      </c>
      <c r="K139">
        <f t="shared" si="16"/>
        <v>-11.75152441370363</v>
      </c>
      <c r="L139">
        <f t="shared" si="17"/>
        <v>27.07682225732941</v>
      </c>
    </row>
    <row r="140" spans="5:12" ht="15">
      <c r="E140">
        <f t="shared" si="13"/>
        <v>0.25600000000000017</v>
      </c>
      <c r="F140">
        <f t="shared" si="10"/>
        <v>1.7883152647082226</v>
      </c>
      <c r="G140">
        <f t="shared" si="11"/>
        <v>1.0412054051389672</v>
      </c>
      <c r="H140">
        <f t="shared" si="12"/>
        <v>1.2217040209040402</v>
      </c>
      <c r="I140">
        <f t="shared" si="14"/>
        <v>0.2570000000000002</v>
      </c>
      <c r="J140">
        <f t="shared" si="15"/>
        <v>2.6274386464446553</v>
      </c>
      <c r="K140">
        <f t="shared" si="16"/>
        <v>-10.481253910754264</v>
      </c>
      <c r="L140">
        <f t="shared" si="17"/>
        <v>28.21155778308779</v>
      </c>
    </row>
    <row r="141" spans="5:12" ht="15">
      <c r="E141">
        <f t="shared" si="13"/>
        <v>0.2580000000000002</v>
      </c>
      <c r="F141">
        <f aca="true" t="shared" si="18" ref="F141:F204">EXP($E141*$F$9)*$H$6*(1+COS($F$10*$E141+0)*(1/$D$2-1))</f>
        <v>1.7935701420011119</v>
      </c>
      <c r="G141">
        <f aca="true" t="shared" si="19" ref="G141:G204">EXP($E141*$F$9)*$H$6*(1+COS($F$10*$E141+PI()*2/3)*(1/$D$2-1))</f>
        <v>1.0202428973174587</v>
      </c>
      <c r="H141">
        <f aca="true" t="shared" si="20" ref="H141:H204">EXP($E141*$F$9)*$H$6*(1+COS($F$10*$E141+PI()*4/3)*(1/$D$2-1))</f>
        <v>1.2781271364702158</v>
      </c>
      <c r="I141">
        <f t="shared" si="14"/>
        <v>0.2590000000000002</v>
      </c>
      <c r="J141">
        <f t="shared" si="15"/>
        <v>0.4222055499459861</v>
      </c>
      <c r="K141">
        <f t="shared" si="16"/>
        <v>-9.010001804098824</v>
      </c>
      <c r="L141">
        <f t="shared" si="17"/>
        <v>29.150137486701784</v>
      </c>
    </row>
    <row r="142" spans="5:12" ht="15">
      <c r="E142">
        <f aca="true" t="shared" si="21" ref="E142:E205">E141+0.002</f>
        <v>0.2600000000000002</v>
      </c>
      <c r="F142">
        <f t="shared" si="18"/>
        <v>1.7944145531010038</v>
      </c>
      <c r="G142">
        <f t="shared" si="19"/>
        <v>1.002222893709261</v>
      </c>
      <c r="H142">
        <f t="shared" si="20"/>
        <v>1.3364274114436194</v>
      </c>
      <c r="I142">
        <f t="shared" si="14"/>
        <v>0.2610000000000002</v>
      </c>
      <c r="J142">
        <f t="shared" si="15"/>
        <v>-1.7627074758185242</v>
      </c>
      <c r="K142">
        <f t="shared" si="16"/>
        <v>-7.348016329906109</v>
      </c>
      <c r="L142">
        <f t="shared" si="17"/>
        <v>29.87972000330194</v>
      </c>
    </row>
    <row r="143" spans="5:12" ht="15">
      <c r="E143">
        <f t="shared" si="21"/>
        <v>0.2620000000000002</v>
      </c>
      <c r="F143">
        <f t="shared" si="18"/>
        <v>1.7908891381493668</v>
      </c>
      <c r="G143">
        <f t="shared" si="19"/>
        <v>0.9875268610494488</v>
      </c>
      <c r="H143">
        <f t="shared" si="20"/>
        <v>1.3961868514502234</v>
      </c>
      <c r="I143">
        <f t="shared" si="14"/>
        <v>0.2630000000000002</v>
      </c>
      <c r="J143">
        <f t="shared" si="15"/>
        <v>-3.903923722653798</v>
      </c>
      <c r="K143">
        <f t="shared" si="16"/>
        <v>-5.507689998160087</v>
      </c>
      <c r="L143">
        <f t="shared" si="17"/>
        <v>30.389341800347886</v>
      </c>
    </row>
    <row r="144" spans="5:12" ht="15">
      <c r="E144">
        <f t="shared" si="21"/>
        <v>0.2640000000000002</v>
      </c>
      <c r="F144">
        <f t="shared" si="18"/>
        <v>1.7830812907040592</v>
      </c>
      <c r="G144">
        <f t="shared" si="19"/>
        <v>0.9765114810531286</v>
      </c>
      <c r="H144">
        <f t="shared" si="20"/>
        <v>1.4569655350509192</v>
      </c>
      <c r="I144">
        <f t="shared" si="14"/>
        <v>0.2650000000000002</v>
      </c>
      <c r="J144">
        <f t="shared" si="15"/>
        <v>-5.978032660067795</v>
      </c>
      <c r="K144">
        <f t="shared" si="16"/>
        <v>-3.5034765223345112</v>
      </c>
      <c r="L144">
        <f t="shared" si="17"/>
        <v>30.67006693418159</v>
      </c>
    </row>
    <row r="145" spans="5:12" ht="15">
      <c r="E145">
        <f t="shared" si="21"/>
        <v>0.2660000000000002</v>
      </c>
      <c r="F145">
        <f t="shared" si="18"/>
        <v>1.7711252253839236</v>
      </c>
      <c r="G145">
        <f t="shared" si="19"/>
        <v>0.9695045280084595</v>
      </c>
      <c r="H145">
        <f t="shared" si="20"/>
        <v>1.5183056689192824</v>
      </c>
      <c r="I145">
        <f t="shared" si="14"/>
        <v>0.2670000000000002</v>
      </c>
      <c r="J145">
        <f t="shared" si="15"/>
        <v>-7.961827807515635</v>
      </c>
      <c r="K145">
        <f t="shared" si="16"/>
        <v>-1.3517850601981174</v>
      </c>
      <c r="L145">
        <f t="shared" si="17"/>
        <v>30.715119165170197</v>
      </c>
    </row>
    <row r="146" spans="5:12" ht="15">
      <c r="E146">
        <f t="shared" si="21"/>
        <v>0.2680000000000002</v>
      </c>
      <c r="F146">
        <f t="shared" si="18"/>
        <v>1.7552015697688923</v>
      </c>
      <c r="G146">
        <f t="shared" si="19"/>
        <v>0.9668009578880633</v>
      </c>
      <c r="H146">
        <f t="shared" si="20"/>
        <v>1.5797359072496229</v>
      </c>
      <c r="I146">
        <f t="shared" si="14"/>
        <v>0.2690000000000002</v>
      </c>
      <c r="J146">
        <f t="shared" si="15"/>
        <v>-9.832547331380272</v>
      </c>
      <c r="K146">
        <f t="shared" si="16"/>
        <v>0.9291476145896197</v>
      </c>
      <c r="L146">
        <f t="shared" si="17"/>
        <v>30.51999472839026</v>
      </c>
    </row>
    <row r="147" spans="5:12" ht="15">
      <c r="E147">
        <f t="shared" si="21"/>
        <v>0.2700000000000002</v>
      </c>
      <c r="F147">
        <f t="shared" si="18"/>
        <v>1.7355364751061317</v>
      </c>
      <c r="G147">
        <f t="shared" si="19"/>
        <v>0.9686592531172425</v>
      </c>
      <c r="H147">
        <f t="shared" si="20"/>
        <v>1.6407758967064034</v>
      </c>
      <c r="I147">
        <f t="shared" si="14"/>
        <v>0.2710000000000002</v>
      </c>
      <c r="J147">
        <f t="shared" si="15"/>
        <v>-11.568114969290656</v>
      </c>
      <c r="K147">
        <f t="shared" si="16"/>
        <v>3.3194061529604437</v>
      </c>
      <c r="L147">
        <f t="shared" si="17"/>
        <v>30.08255421958636</v>
      </c>
    </row>
    <row r="148" spans="5:12" ht="15">
      <c r="E148">
        <f t="shared" si="21"/>
        <v>0.2720000000000002</v>
      </c>
      <c r="F148">
        <f t="shared" si="18"/>
        <v>1.7124002451675504</v>
      </c>
      <c r="G148">
        <f t="shared" si="19"/>
        <v>0.9752980654231634</v>
      </c>
      <c r="H148">
        <f t="shared" si="20"/>
        <v>1.7009410051455762</v>
      </c>
      <c r="I148">
        <f t="shared" si="14"/>
        <v>0.2730000000000002</v>
      </c>
      <c r="J148">
        <f t="shared" si="15"/>
        <v>-13.147378832622058</v>
      </c>
      <c r="K148">
        <f t="shared" si="16"/>
        <v>5.797565792331977</v>
      </c>
      <c r="L148">
        <f t="shared" si="17"/>
        <v>29.403092237939884</v>
      </c>
    </row>
    <row r="149" spans="5:12" ht="15">
      <c r="E149">
        <f t="shared" si="21"/>
        <v>0.2740000000000002</v>
      </c>
      <c r="F149">
        <f t="shared" si="18"/>
        <v>1.6861054875023063</v>
      </c>
      <c r="G149">
        <f t="shared" si="19"/>
        <v>0.9868931970078274</v>
      </c>
      <c r="H149">
        <f t="shared" si="20"/>
        <v>1.759747189621456</v>
      </c>
      <c r="I149">
        <f t="shared" si="14"/>
        <v>0.2750000000000002</v>
      </c>
      <c r="J149">
        <f t="shared" si="15"/>
        <v>-14.550345610175528</v>
      </c>
      <c r="K149">
        <f t="shared" si="16"/>
        <v>8.340880322118764</v>
      </c>
      <c r="L149">
        <f t="shared" si="17"/>
        <v>28.484383626396244</v>
      </c>
    </row>
    <row r="150" spans="5:12" ht="15">
      <c r="E150">
        <f t="shared" si="21"/>
        <v>0.2760000000000002</v>
      </c>
      <c r="F150">
        <f t="shared" si="18"/>
        <v>1.6570047962819552</v>
      </c>
      <c r="G150">
        <f t="shared" si="19"/>
        <v>1.003574957652065</v>
      </c>
      <c r="H150">
        <f t="shared" si="20"/>
        <v>1.8167159568742486</v>
      </c>
      <c r="I150">
        <f t="shared" si="14"/>
        <v>0.2770000000000002</v>
      </c>
      <c r="J150">
        <f t="shared" si="15"/>
        <v>-15.75840769285984</v>
      </c>
      <c r="K150">
        <f t="shared" si="16"/>
        <v>10.925487316776996</v>
      </c>
      <c r="L150">
        <f t="shared" si="17"/>
        <v>27.33170536550886</v>
      </c>
    </row>
    <row r="151" spans="5:12" ht="15">
      <c r="E151">
        <f t="shared" si="21"/>
        <v>0.2780000000000002</v>
      </c>
      <c r="F151">
        <f t="shared" si="18"/>
        <v>1.6254879808962355</v>
      </c>
      <c r="G151">
        <f t="shared" si="19"/>
        <v>1.025425932285619</v>
      </c>
      <c r="H151">
        <f t="shared" si="20"/>
        <v>1.8713793676052664</v>
      </c>
      <c r="I151">
        <f t="shared" si="14"/>
        <v>0.2790000000000002</v>
      </c>
      <c r="J151">
        <f t="shared" si="15"/>
        <v>-16.754560761265676</v>
      </c>
      <c r="K151">
        <f t="shared" si="16"/>
        <v>13.526628893254832</v>
      </c>
      <c r="L151">
        <f t="shared" si="17"/>
        <v>25.95283340577168</v>
      </c>
    </row>
    <row r="152" spans="5:12" ht="15">
      <c r="E152">
        <f t="shared" si="21"/>
        <v>0.2800000000000002</v>
      </c>
      <c r="F152">
        <f t="shared" si="18"/>
        <v>1.591978859373704</v>
      </c>
      <c r="G152">
        <f t="shared" si="19"/>
        <v>1.0524791900721286</v>
      </c>
      <c r="H152">
        <f t="shared" si="20"/>
        <v>1.9232850344168098</v>
      </c>
      <c r="I152">
        <f t="shared" si="14"/>
        <v>0.2810000000000002</v>
      </c>
      <c r="J152">
        <f t="shared" si="15"/>
        <v>-17.523609425568505</v>
      </c>
      <c r="K152">
        <f t="shared" si="16"/>
        <v>16.11888605627297</v>
      </c>
      <c r="L152">
        <f t="shared" si="17"/>
        <v>24.358013964481763</v>
      </c>
    </row>
    <row r="153" spans="5:12" ht="15">
      <c r="E153">
        <f t="shared" si="21"/>
        <v>0.2820000000000002</v>
      </c>
      <c r="F153">
        <f t="shared" si="18"/>
        <v>1.556931640522567</v>
      </c>
      <c r="G153">
        <f t="shared" si="19"/>
        <v>1.0847169621846746</v>
      </c>
      <c r="H153">
        <f t="shared" si="20"/>
        <v>1.9720010623457733</v>
      </c>
      <c r="I153">
        <f t="shared" si="14"/>
        <v>0.2830000000000002</v>
      </c>
      <c r="J153">
        <f t="shared" si="15"/>
        <v>-18.052358580286736</v>
      </c>
      <c r="K153">
        <f t="shared" si="16"/>
        <v>18.67642451722638</v>
      </c>
      <c r="L153">
        <f t="shared" si="17"/>
        <v>22.55990906385961</v>
      </c>
    </row>
    <row r="154" spans="5:12" ht="15">
      <c r="E154">
        <f t="shared" si="21"/>
        <v>0.2840000000000002</v>
      </c>
      <c r="F154">
        <f t="shared" si="18"/>
        <v>1.5208269233619935</v>
      </c>
      <c r="G154">
        <f t="shared" si="19"/>
        <v>1.1220698112191274</v>
      </c>
      <c r="H154">
        <f t="shared" si="20"/>
        <v>2.0171208804734926</v>
      </c>
      <c r="I154">
        <f t="shared" si="14"/>
        <v>0.2850000000000002</v>
      </c>
      <c r="J154">
        <f t="shared" si="15"/>
        <v>-18.329788234820327</v>
      </c>
      <c r="K154">
        <f t="shared" si="16"/>
        <v>21.1732497128466</v>
      </c>
      <c r="L154">
        <f t="shared" si="17"/>
        <v>20.573516345206304</v>
      </c>
    </row>
    <row r="155" spans="5:12" ht="15">
      <c r="E155">
        <f t="shared" si="21"/>
        <v>0.2860000000000002</v>
      </c>
      <c r="F155">
        <f t="shared" si="18"/>
        <v>1.4841673468923529</v>
      </c>
      <c r="G155">
        <f t="shared" si="19"/>
        <v>1.1644163106448207</v>
      </c>
      <c r="H155">
        <f t="shared" si="20"/>
        <v>2.0582679131639052</v>
      </c>
      <c r="I155">
        <f t="shared" si="14"/>
        <v>0.2870000000000002</v>
      </c>
      <c r="J155">
        <f t="shared" si="15"/>
        <v>-18.347209703869034</v>
      </c>
      <c r="K155">
        <f t="shared" si="16"/>
        <v>23.583468610053316</v>
      </c>
      <c r="L155">
        <f t="shared" si="17"/>
        <v>18.41606345677847</v>
      </c>
    </row>
    <row r="156" spans="5:12" ht="15">
      <c r="E156">
        <f t="shared" si="21"/>
        <v>0.2880000000000002</v>
      </c>
      <c r="F156">
        <f t="shared" si="18"/>
        <v>1.4474729274846148</v>
      </c>
      <c r="G156">
        <f t="shared" si="19"/>
        <v>1.2115832478649273</v>
      </c>
      <c r="H156">
        <f t="shared" si="20"/>
        <v>2.095100040077462</v>
      </c>
      <c r="I156">
        <f t="shared" si="14"/>
        <v>0.2890000000000002</v>
      </c>
      <c r="J156">
        <f t="shared" si="15"/>
        <v>-18.098401189123187</v>
      </c>
      <c r="K156">
        <f t="shared" si="16"/>
        <v>25.881555765478215</v>
      </c>
      <c r="L156">
        <f t="shared" si="17"/>
        <v>16.106877578283537</v>
      </c>
    </row>
    <row r="157" spans="5:12" ht="15">
      <c r="E157">
        <f t="shared" si="21"/>
        <v>0.2900000000000002</v>
      </c>
      <c r="F157">
        <f t="shared" si="18"/>
        <v>1.4112761251063684</v>
      </c>
      <c r="G157">
        <f t="shared" si="19"/>
        <v>1.2633463593958838</v>
      </c>
      <c r="H157">
        <f t="shared" si="20"/>
        <v>2.1273137952340293</v>
      </c>
      <c r="I157">
        <f t="shared" si="14"/>
        <v>0.2910000000000002</v>
      </c>
      <c r="J157">
        <f t="shared" si="15"/>
        <v>-17.579720953881257</v>
      </c>
      <c r="K157">
        <f t="shared" si="16"/>
        <v>28.042621013669585</v>
      </c>
      <c r="L157">
        <f t="shared" si="17"/>
        <v>13.667230909650373</v>
      </c>
    </row>
    <row r="158" spans="5:12" ht="15">
      <c r="E158">
        <f t="shared" si="21"/>
        <v>0.2920000000000002</v>
      </c>
      <c r="F158">
        <f t="shared" si="18"/>
        <v>1.3761166831986058</v>
      </c>
      <c r="G158">
        <f t="shared" si="19"/>
        <v>1.319431601423223</v>
      </c>
      <c r="H158">
        <f t="shared" si="20"/>
        <v>2.15464825705333</v>
      </c>
      <c r="I158">
        <f t="shared" si="14"/>
        <v>0.2930000000000002</v>
      </c>
      <c r="J158">
        <f t="shared" si="15"/>
        <v>-16.79019648435297</v>
      </c>
      <c r="K158">
        <f t="shared" si="16"/>
        <v>30.04267608830455</v>
      </c>
      <c r="L158">
        <f t="shared" si="17"/>
        <v>11.120163213493617</v>
      </c>
    </row>
    <row r="159" spans="5:12" ht="15">
      <c r="E159">
        <f t="shared" si="21"/>
        <v>0.2940000000000002</v>
      </c>
      <c r="F159">
        <f t="shared" si="18"/>
        <v>1.3425362902298998</v>
      </c>
      <c r="G159">
        <f t="shared" si="19"/>
        <v>1.3795169535998322</v>
      </c>
      <c r="H159">
        <f t="shared" si="20"/>
        <v>2.1768885834803173</v>
      </c>
      <c r="I159">
        <f t="shared" si="14"/>
        <v>0.2950000000000002</v>
      </c>
      <c r="J159">
        <f t="shared" si="15"/>
        <v>-15.731588243686353</v>
      </c>
      <c r="K159">
        <f t="shared" si="16"/>
        <v>31.858897437157058</v>
      </c>
      <c r="L159">
        <f t="shared" si="17"/>
        <v>8.490282756571592</v>
      </c>
    </row>
    <row r="160" spans="5:12" ht="15">
      <c r="E160">
        <f t="shared" si="21"/>
        <v>0.2960000000000002</v>
      </c>
      <c r="F160">
        <f t="shared" si="18"/>
        <v>1.311073113742527</v>
      </c>
      <c r="G160">
        <f t="shared" si="19"/>
        <v>1.4432347484741463</v>
      </c>
      <c r="H160">
        <f t="shared" si="20"/>
        <v>2.1938691489934605</v>
      </c>
      <c r="I160">
        <f t="shared" si="14"/>
        <v>0.2970000000000002</v>
      </c>
      <c r="J160">
        <f t="shared" si="15"/>
        <v>-14.408426855620036</v>
      </c>
      <c r="K160">
        <f t="shared" si="16"/>
        <v>33.469882475073845</v>
      </c>
      <c r="L160">
        <f t="shared" si="17"/>
        <v>5.803547242896773</v>
      </c>
    </row>
    <row r="161" spans="5:12" ht="15">
      <c r="E161">
        <f t="shared" si="21"/>
        <v>0.2980000000000002</v>
      </c>
      <c r="F161">
        <f t="shared" si="18"/>
        <v>1.282256260031287</v>
      </c>
      <c r="G161">
        <f t="shared" si="19"/>
        <v>1.510174513424294</v>
      </c>
      <c r="H161">
        <f t="shared" si="20"/>
        <v>2.205476243479254</v>
      </c>
      <c r="I161">
        <f t="shared" si="14"/>
        <v>0.2990000000000002</v>
      </c>
      <c r="J161">
        <f t="shared" si="15"/>
        <v>-12.82802280196348</v>
      </c>
      <c r="K161">
        <f t="shared" si="16"/>
        <v>34.85589653035023</v>
      </c>
      <c r="L161">
        <f t="shared" si="17"/>
        <v>3.0870265672795467</v>
      </c>
    </row>
    <row r="162" spans="5:12" ht="15">
      <c r="E162">
        <f t="shared" si="21"/>
        <v>0.3000000000000002</v>
      </c>
      <c r="F162">
        <f t="shared" si="18"/>
        <v>1.25660021442736</v>
      </c>
      <c r="G162">
        <f t="shared" si="19"/>
        <v>1.5798863064849946</v>
      </c>
      <c r="H162">
        <f t="shared" si="20"/>
        <v>2.211650296613813</v>
      </c>
      <c r="I162">
        <f t="shared" si="14"/>
        <v>0.3010000000000002</v>
      </c>
      <c r="J162">
        <f t="shared" si="15"/>
        <v>-11.000447979807362</v>
      </c>
      <c r="K162">
        <f t="shared" si="16"/>
        <v>35.999107779403815</v>
      </c>
      <c r="L162">
        <f t="shared" si="17"/>
        <v>0.3686494403418724</v>
      </c>
    </row>
    <row r="163" spans="5:12" ht="15">
      <c r="E163">
        <f t="shared" si="21"/>
        <v>0.3020000000000002</v>
      </c>
      <c r="F163">
        <f t="shared" si="18"/>
        <v>1.2345993184677453</v>
      </c>
      <c r="G163">
        <f t="shared" si="19"/>
        <v>1.6518845220438023</v>
      </c>
      <c r="H163">
        <f t="shared" si="20"/>
        <v>2.212387595494497</v>
      </c>
      <c r="I163">
        <f t="shared" si="14"/>
        <v>0.3030000000000002</v>
      </c>
      <c r="J163">
        <f t="shared" si="15"/>
        <v>-8.938488737953547</v>
      </c>
      <c r="K163">
        <f t="shared" si="16"/>
        <v>36.8838075323655</v>
      </c>
      <c r="L163">
        <f t="shared" si="17"/>
        <v>-2.323063858135075</v>
      </c>
    </row>
    <row r="164" spans="5:12" ht="15">
      <c r="E164">
        <f t="shared" si="21"/>
        <v>0.3040000000000002</v>
      </c>
      <c r="F164">
        <f t="shared" si="18"/>
        <v>1.2167223409918382</v>
      </c>
      <c r="G164">
        <f t="shared" si="19"/>
        <v>1.7256521371085334</v>
      </c>
      <c r="H164">
        <f t="shared" si="20"/>
        <v>2.2077414677782268</v>
      </c>
      <c r="I164">
        <f t="shared" si="14"/>
        <v>0.3050000000000002</v>
      </c>
      <c r="J164">
        <f t="shared" si="15"/>
        <v>-6.657570295122921</v>
      </c>
      <c r="K164">
        <f t="shared" si="16"/>
        <v>37.49661332826778</v>
      </c>
      <c r="L164">
        <f t="shared" si="17"/>
        <v>-4.959280153685959</v>
      </c>
    </row>
    <row r="165" spans="5:12" ht="15">
      <c r="E165">
        <f t="shared" si="21"/>
        <v>0.3060000000000002</v>
      </c>
      <c r="F165">
        <f t="shared" si="18"/>
        <v>1.2034072004015923</v>
      </c>
      <c r="G165">
        <f t="shared" si="19"/>
        <v>1.800645363765069</v>
      </c>
      <c r="H165">
        <f t="shared" si="20"/>
        <v>2.197822907470855</v>
      </c>
      <c r="I165">
        <f t="shared" si="14"/>
        <v>0.3070000000000002</v>
      </c>
      <c r="J165">
        <f t="shared" si="15"/>
        <v>-4.1756527322049894</v>
      </c>
      <c r="K165">
        <f t="shared" si="16"/>
        <v>37.82665242243396</v>
      </c>
      <c r="L165">
        <f t="shared" si="17"/>
        <v>-7.51114086973325</v>
      </c>
    </row>
    <row r="166" spans="5:12" ht="15">
      <c r="E166">
        <f t="shared" si="21"/>
        <v>0.3080000000000002</v>
      </c>
      <c r="F166">
        <f t="shared" si="18"/>
        <v>1.1950558949371823</v>
      </c>
      <c r="G166">
        <f t="shared" si="19"/>
        <v>1.876298668609937</v>
      </c>
      <c r="H166">
        <f t="shared" si="20"/>
        <v>2.1828006257313883</v>
      </c>
      <c r="I166">
        <f t="shared" si="14"/>
        <v>0.3090000000000002</v>
      </c>
      <c r="J166">
        <f t="shared" si="15"/>
        <v>-1.5130990444651702</v>
      </c>
      <c r="K166">
        <f t="shared" si="16"/>
        <v>37.86572339963609</v>
      </c>
      <c r="L166">
        <f t="shared" si="17"/>
        <v>-9.950055585971054</v>
      </c>
    </row>
    <row r="167" spans="5:12" ht="15">
      <c r="E167">
        <f t="shared" si="21"/>
        <v>0.3100000000000002</v>
      </c>
      <c r="F167">
        <f t="shared" si="18"/>
        <v>1.192029696848252</v>
      </c>
      <c r="G167">
        <f t="shared" si="19"/>
        <v>1.9520301154092092</v>
      </c>
      <c r="H167">
        <f t="shared" si="20"/>
        <v>2.162900514559446</v>
      </c>
      <c r="I167">
        <f t="shared" si="14"/>
        <v>0.3110000000000002</v>
      </c>
      <c r="J167">
        <f t="shared" si="15"/>
        <v>1.307483965774846</v>
      </c>
      <c r="K167">
        <f t="shared" si="16"/>
        <v>37.60843382380882</v>
      </c>
      <c r="L167">
        <f t="shared" si="17"/>
        <v>-12.247998792803905</v>
      </c>
    </row>
    <row r="168" spans="5:12" ht="15">
      <c r="E168">
        <f t="shared" si="21"/>
        <v>0.3120000000000002</v>
      </c>
      <c r="F168">
        <f t="shared" si="18"/>
        <v>1.1946446647798017</v>
      </c>
      <c r="G168">
        <f t="shared" si="19"/>
        <v>2.027246983056827</v>
      </c>
      <c r="H168">
        <f t="shared" si="20"/>
        <v>2.1384045169738384</v>
      </c>
      <c r="I168">
        <f t="shared" si="14"/>
        <v>0.3130000000000002</v>
      </c>
      <c r="J168">
        <f t="shared" si="15"/>
        <v>4.261430882845692</v>
      </c>
      <c r="K168">
        <f t="shared" si="16"/>
        <v>37.05231203718748</v>
      </c>
      <c r="L168">
        <f t="shared" si="17"/>
        <v>-14.377806881548315</v>
      </c>
    </row>
    <row r="169" spans="5:12" ht="15">
      <c r="E169">
        <f t="shared" si="21"/>
        <v>0.3140000000000002</v>
      </c>
      <c r="F169">
        <f t="shared" si="18"/>
        <v>1.203167526545493</v>
      </c>
      <c r="G169">
        <f t="shared" si="19"/>
        <v>2.101351607131202</v>
      </c>
      <c r="H169">
        <f t="shared" si="20"/>
        <v>2.1096489032107417</v>
      </c>
      <c r="I169">
        <f t="shared" si="14"/>
        <v>0.3150000000000002</v>
      </c>
      <c r="J169">
        <f t="shared" si="15"/>
        <v>7.322227597132407</v>
      </c>
      <c r="K169">
        <f t="shared" si="16"/>
        <v>36.19789144703397</v>
      </c>
      <c r="L169">
        <f t="shared" si="17"/>
        <v>-16.313472347924336</v>
      </c>
    </row>
    <row r="170" spans="5:12" ht="15">
      <c r="E170">
        <f t="shared" si="21"/>
        <v>0.3160000000000002</v>
      </c>
      <c r="F170">
        <f t="shared" si="18"/>
        <v>1.217811981739758</v>
      </c>
      <c r="G170">
        <f t="shared" si="19"/>
        <v>2.17374739002527</v>
      </c>
      <c r="H170">
        <f t="shared" si="20"/>
        <v>2.077021958514893</v>
      </c>
      <c r="I170">
        <f t="shared" si="14"/>
        <v>0.3170000000000002</v>
      </c>
      <c r="J170">
        <f t="shared" si="15"/>
        <v>10.461744309931511</v>
      </c>
      <c r="K170">
        <f t="shared" si="16"/>
        <v>35.04876588507552</v>
      </c>
      <c r="L170">
        <f t="shared" si="17"/>
        <v>-18.0304321536706</v>
      </c>
    </row>
    <row r="171" spans="5:12" ht="15">
      <c r="E171">
        <f t="shared" si="21"/>
        <v>0.3180000000000002</v>
      </c>
      <c r="F171">
        <f t="shared" si="18"/>
        <v>1.238735470359621</v>
      </c>
      <c r="G171">
        <f t="shared" si="19"/>
        <v>2.243844921795421</v>
      </c>
      <c r="H171">
        <f t="shared" si="20"/>
        <v>2.040961094207552</v>
      </c>
      <c r="I171">
        <f t="shared" si="14"/>
        <v>0.31900000000000023</v>
      </c>
      <c r="J171">
        <f t="shared" si="15"/>
        <v>13.65048971509729</v>
      </c>
      <c r="K171">
        <f t="shared" si="16"/>
        <v>33.61161489099237</v>
      </c>
      <c r="L171">
        <f t="shared" si="17"/>
        <v>-19.505847188949527</v>
      </c>
    </row>
    <row r="172" spans="5:12" ht="15">
      <c r="E172">
        <f t="shared" si="21"/>
        <v>0.32000000000000023</v>
      </c>
      <c r="F172">
        <f t="shared" si="18"/>
        <v>1.2660364497898156</v>
      </c>
      <c r="G172">
        <f t="shared" si="19"/>
        <v>2.311068151577406</v>
      </c>
      <c r="H172">
        <f t="shared" si="20"/>
        <v>2.0019493998296527</v>
      </c>
      <c r="I172">
        <f t="shared" si="14"/>
        <v>0.32100000000000023</v>
      </c>
      <c r="J172">
        <f t="shared" si="15"/>
        <v>16.857884194384372</v>
      </c>
      <c r="K172">
        <f t="shared" si="16"/>
        <v>31.896198054651688</v>
      </c>
      <c r="L172">
        <f t="shared" si="17"/>
        <v>-20.718869807223797</v>
      </c>
    </row>
    <row r="173" spans="5:12" ht="15">
      <c r="E173">
        <f t="shared" si="21"/>
        <v>0.32200000000000023</v>
      </c>
      <c r="F173">
        <f t="shared" si="18"/>
        <v>1.2997522181785843</v>
      </c>
      <c r="G173">
        <f t="shared" si="19"/>
        <v>2.3748605476867093</v>
      </c>
      <c r="H173">
        <f t="shared" si="20"/>
        <v>1.960511660215205</v>
      </c>
      <c r="I173">
        <f t="shared" si="14"/>
        <v>0.32300000000000023</v>
      </c>
      <c r="J173">
        <f t="shared" si="15"/>
        <v>20.052549625892627</v>
      </c>
      <c r="K173">
        <f t="shared" si="16"/>
        <v>29.915317849761287</v>
      </c>
      <c r="L173">
        <f t="shared" si="17"/>
        <v>-21.650896464561512</v>
      </c>
    </row>
    <row r="174" spans="5:12" ht="15">
      <c r="E174">
        <f t="shared" si="21"/>
        <v>0.32400000000000023</v>
      </c>
      <c r="F174">
        <f t="shared" si="18"/>
        <v>1.3398573174303696</v>
      </c>
      <c r="G174">
        <f t="shared" si="19"/>
        <v>2.434691183386232</v>
      </c>
      <c r="H174">
        <f t="shared" si="20"/>
        <v>1.917209867286082</v>
      </c>
      <c r="I174">
        <f t="shared" si="14"/>
        <v>0.32500000000000023</v>
      </c>
      <c r="J174">
        <f t="shared" si="15"/>
        <v>23.20261318719117</v>
      </c>
      <c r="K174">
        <f t="shared" si="16"/>
        <v>27.68475070123053</v>
      </c>
      <c r="L174">
        <f t="shared" si="17"/>
        <v>-22.28580258734978</v>
      </c>
    </row>
    <row r="175" spans="5:12" ht="15">
      <c r="E175">
        <f t="shared" si="21"/>
        <v>0.32600000000000023</v>
      </c>
      <c r="F175">
        <f t="shared" si="18"/>
        <v>1.386262543804752</v>
      </c>
      <c r="G175">
        <f t="shared" si="19"/>
        <v>2.490060684788693</v>
      </c>
      <c r="H175">
        <f t="shared" si="20"/>
        <v>1.8726382621113824</v>
      </c>
      <c r="I175">
        <f t="shared" si="14"/>
        <v>0.32700000000000023</v>
      </c>
      <c r="J175">
        <f t="shared" si="15"/>
        <v>26.27602233913493</v>
      </c>
      <c r="K175">
        <f t="shared" si="16"/>
        <v>25.223146347178126</v>
      </c>
      <c r="L175">
        <f t="shared" si="17"/>
        <v>-22.610156915297534</v>
      </c>
    </row>
    <row r="176" spans="5:12" ht="15">
      <c r="E176">
        <f t="shared" si="21"/>
        <v>0.32800000000000024</v>
      </c>
      <c r="F176">
        <f t="shared" si="18"/>
        <v>1.438814588483022</v>
      </c>
      <c r="G176">
        <f t="shared" si="19"/>
        <v>2.5405069774830493</v>
      </c>
      <c r="H176">
        <f t="shared" si="20"/>
        <v>1.8274179482807873</v>
      </c>
      <c r="I176">
        <f t="shared" si="14"/>
        <v>0.32900000000000024</v>
      </c>
      <c r="J176">
        <f t="shared" si="15"/>
        <v>29.240868005610405</v>
      </c>
      <c r="K176">
        <f t="shared" si="16"/>
        <v>22.551895880936957</v>
      </c>
      <c r="L176">
        <f t="shared" si="17"/>
        <v>-22.613412720336548</v>
      </c>
    </row>
    <row r="177" spans="5:12" ht="15">
      <c r="E177">
        <f t="shared" si="21"/>
        <v>0.33000000000000024</v>
      </c>
      <c r="F177">
        <f t="shared" si="18"/>
        <v>1.4972963244942428</v>
      </c>
      <c r="G177">
        <f t="shared" si="19"/>
        <v>2.5856107692449233</v>
      </c>
      <c r="H177">
        <f t="shared" si="20"/>
        <v>1.7821911228401142</v>
      </c>
      <c r="I177">
        <f t="shared" si="14"/>
        <v>0.33100000000000024</v>
      </c>
      <c r="J177">
        <f t="shared" si="15"/>
        <v>32.06571282056878</v>
      </c>
      <c r="K177">
        <f t="shared" si="16"/>
        <v>19.69496918538936</v>
      </c>
      <c r="L177">
        <f t="shared" si="17"/>
        <v>-22.288073485118943</v>
      </c>
    </row>
    <row r="178" spans="5:12" ht="15">
      <c r="E178">
        <f t="shared" si="21"/>
        <v>0.33200000000000024</v>
      </c>
      <c r="F178">
        <f t="shared" si="18"/>
        <v>1.5614277501353804</v>
      </c>
      <c r="G178">
        <f t="shared" si="19"/>
        <v>2.625000707615702</v>
      </c>
      <c r="H178">
        <f t="shared" si="20"/>
        <v>1.7376149758698762</v>
      </c>
      <c r="I178">
        <f t="shared" si="14"/>
        <v>0.33300000000000024</v>
      </c>
      <c r="J178">
        <f t="shared" si="15"/>
        <v>34.7199211988711</v>
      </c>
      <c r="K178">
        <f t="shared" si="16"/>
        <v>16.67872279838954</v>
      </c>
      <c r="L178">
        <f t="shared" si="17"/>
        <v>-21.629830836380908</v>
      </c>
    </row>
    <row r="179" spans="5:12" ht="15">
      <c r="E179">
        <f t="shared" si="21"/>
        <v>0.33400000000000024</v>
      </c>
      <c r="F179">
        <f t="shared" si="18"/>
        <v>1.6308675925331226</v>
      </c>
      <c r="G179">
        <f t="shared" si="19"/>
        <v>2.658358153212481</v>
      </c>
      <c r="H179">
        <f t="shared" si="20"/>
        <v>1.6943553141971144</v>
      </c>
      <c r="I179">
        <f t="shared" si="14"/>
        <v>0.33500000000000024</v>
      </c>
      <c r="J179">
        <f t="shared" si="15"/>
        <v>37.17398790337264</v>
      </c>
      <c r="K179">
        <f t="shared" si="16"/>
        <v>13.531679570402787</v>
      </c>
      <c r="L179">
        <f t="shared" si="17"/>
        <v>-20.63767276673188</v>
      </c>
    </row>
    <row r="180" spans="5:12" ht="15">
      <c r="E180">
        <f t="shared" si="21"/>
        <v>0.33600000000000024</v>
      </c>
      <c r="F180">
        <f t="shared" si="18"/>
        <v>1.705215568339868</v>
      </c>
      <c r="G180">
        <f t="shared" si="19"/>
        <v>2.6854215123532867</v>
      </c>
      <c r="H180">
        <f t="shared" si="20"/>
        <v>1.6530799686636506</v>
      </c>
      <c r="I180">
        <f t="shared" si="14"/>
        <v>0.33700000000000024</v>
      </c>
      <c r="J180">
        <f t="shared" si="15"/>
        <v>39.399861728747176</v>
      </c>
      <c r="K180">
        <f t="shared" si="16"/>
        <v>10.28428179049067</v>
      </c>
      <c r="L180">
        <f t="shared" si="17"/>
        <v>-19.313960441502225</v>
      </c>
    </row>
    <row r="181" spans="5:12" ht="15">
      <c r="E181">
        <f t="shared" si="21"/>
        <v>0.33800000000000024</v>
      </c>
      <c r="F181">
        <f t="shared" si="18"/>
        <v>1.7840152917973624</v>
      </c>
      <c r="G181">
        <f t="shared" si="19"/>
        <v>2.705990075934268</v>
      </c>
      <c r="H181">
        <f t="shared" si="20"/>
        <v>1.614452047780646</v>
      </c>
      <c r="I181">
        <f t="shared" si="14"/>
        <v>0.33900000000000025</v>
      </c>
      <c r="J181">
        <f t="shared" si="15"/>
        <v>41.37126090406536</v>
      </c>
      <c r="K181">
        <f t="shared" si="16"/>
        <v>6.968619761097854</v>
      </c>
      <c r="L181">
        <f t="shared" si="17"/>
        <v>-17.66447217311949</v>
      </c>
    </row>
    <row r="182" spans="5:12" ht="15">
      <c r="E182">
        <f t="shared" si="21"/>
        <v>0.34000000000000025</v>
      </c>
      <c r="F182">
        <f t="shared" si="18"/>
        <v>1.8667578136054932</v>
      </c>
      <c r="G182">
        <f t="shared" si="19"/>
        <v>2.719927315456464</v>
      </c>
      <c r="H182">
        <f t="shared" si="20"/>
        <v>1.579123103434407</v>
      </c>
      <c r="I182">
        <f t="shared" si="14"/>
        <v>0.34100000000000025</v>
      </c>
      <c r="J182">
        <f t="shared" si="15"/>
        <v>43.063976831955806</v>
      </c>
      <c r="K182">
        <f t="shared" si="16"/>
        <v>3.618138092343012</v>
      </c>
      <c r="L182">
        <f t="shared" si="17"/>
        <v>-15.69841345153554</v>
      </c>
    </row>
    <row r="183" spans="5:12" ht="15">
      <c r="E183">
        <f t="shared" si="21"/>
        <v>0.34200000000000025</v>
      </c>
      <c r="F183">
        <f t="shared" si="18"/>
        <v>1.9528857672694049</v>
      </c>
      <c r="G183">
        <f t="shared" si="19"/>
        <v>2.72716359164115</v>
      </c>
      <c r="H183">
        <f t="shared" si="20"/>
        <v>1.547726276531336</v>
      </c>
      <c r="I183">
        <f t="shared" si="14"/>
        <v>0.34300000000000025</v>
      </c>
      <c r="J183">
        <f t="shared" si="15"/>
        <v>44.45616283264416</v>
      </c>
      <c r="K183">
        <f t="shared" si="16"/>
        <v>0.26732225950221156</v>
      </c>
      <c r="L183">
        <f t="shared" si="17"/>
        <v>-13.428392242695752</v>
      </c>
    </row>
    <row r="184" spans="5:12" ht="15">
      <c r="E184">
        <f t="shared" si="21"/>
        <v>0.34400000000000025</v>
      </c>
      <c r="F184">
        <f t="shared" si="18"/>
        <v>2.0417980929346933</v>
      </c>
      <c r="G184">
        <f t="shared" si="19"/>
        <v>2.7276982361601543</v>
      </c>
      <c r="H184">
        <f t="shared" si="20"/>
        <v>1.5208694920459445</v>
      </c>
      <c r="I184">
        <f aca="true" t="shared" si="22" ref="I184:I230">(E184+E185)/2</f>
        <v>0.34500000000000025</v>
      </c>
      <c r="J184">
        <f aca="true" t="shared" si="23" ref="J184:J230">(F185-F184)/($E185-$E184)</f>
        <v>45.528604646818806</v>
      </c>
      <c r="K184">
        <f aca="true" t="shared" si="24" ref="K184:K230">(G185-G184)/($E185-$E184)</f>
        <v>-3.0486317800773017</v>
      </c>
      <c r="L184">
        <f aca="true" t="shared" si="25" ref="L184:L230">(H185-H184)/($E185-$E184)</f>
        <v>-10.870359105238693</v>
      </c>
    </row>
    <row r="185" spans="5:12" ht="15">
      <c r="E185">
        <f t="shared" si="21"/>
        <v>0.34600000000000025</v>
      </c>
      <c r="F185">
        <f t="shared" si="18"/>
        <v>2.132855302228331</v>
      </c>
      <c r="G185">
        <f t="shared" si="19"/>
        <v>2.7216009725999997</v>
      </c>
      <c r="H185">
        <f t="shared" si="20"/>
        <v>1.499128773835467</v>
      </c>
      <c r="I185">
        <f t="shared" si="22"/>
        <v>0.34700000000000025</v>
      </c>
      <c r="J185">
        <f t="shared" si="23"/>
        <v>46.26496957154287</v>
      </c>
      <c r="K185">
        <f t="shared" si="24"/>
        <v>-6.294161885211253</v>
      </c>
      <c r="L185">
        <f t="shared" si="25"/>
        <v>-8.043512025060366</v>
      </c>
    </row>
    <row r="186" spans="5:12" ht="15">
      <c r="E186">
        <f t="shared" si="21"/>
        <v>0.34800000000000025</v>
      </c>
      <c r="F186">
        <f t="shared" si="18"/>
        <v>2.225385241371417</v>
      </c>
      <c r="G186">
        <f t="shared" si="19"/>
        <v>2.709012648829577</v>
      </c>
      <c r="H186">
        <f t="shared" si="20"/>
        <v>1.4830417497853463</v>
      </c>
      <c r="I186">
        <f t="shared" si="22"/>
        <v>0.34900000000000025</v>
      </c>
      <c r="J186">
        <f t="shared" si="23"/>
        <v>46.65203125811619</v>
      </c>
      <c r="K186">
        <f t="shared" si="24"/>
        <v>-9.433694715880172</v>
      </c>
      <c r="L186">
        <f t="shared" si="25"/>
        <v>-4.970166225023327</v>
      </c>
    </row>
    <row r="187" spans="5:12" ht="15">
      <c r="E187">
        <f t="shared" si="21"/>
        <v>0.35000000000000026</v>
      </c>
      <c r="F187">
        <f t="shared" si="18"/>
        <v>2.3186893038876493</v>
      </c>
      <c r="G187">
        <f t="shared" si="19"/>
        <v>2.690145259397817</v>
      </c>
      <c r="H187">
        <f t="shared" si="20"/>
        <v>1.4731014173352996</v>
      </c>
      <c r="I187">
        <f t="shared" si="22"/>
        <v>0.35100000000000026</v>
      </c>
      <c r="J187">
        <f t="shared" si="23"/>
        <v>46.67986738887726</v>
      </c>
      <c r="K187">
        <f t="shared" si="24"/>
        <v>-12.432008002506201</v>
      </c>
      <c r="L187">
        <f t="shared" si="25"/>
        <v>-1.6755895693110185</v>
      </c>
    </row>
    <row r="188" spans="5:12" ht="15">
      <c r="E188">
        <f t="shared" si="21"/>
        <v>0.35200000000000026</v>
      </c>
      <c r="F188">
        <f t="shared" si="18"/>
        <v>2.412049038665404</v>
      </c>
      <c r="G188">
        <f t="shared" si="19"/>
        <v>2.6652812433928044</v>
      </c>
      <c r="H188">
        <f t="shared" si="20"/>
        <v>1.4697502381966776</v>
      </c>
      <c r="I188">
        <f t="shared" si="22"/>
        <v>0.35300000000000026</v>
      </c>
      <c r="J188">
        <f t="shared" si="23"/>
        <v>46.342027670112046</v>
      </c>
      <c r="K188">
        <f t="shared" si="24"/>
        <v>-15.254596553984742</v>
      </c>
      <c r="L188">
        <f t="shared" si="25"/>
        <v>1.8121954549036297</v>
      </c>
    </row>
    <row r="189" spans="5:12" ht="15">
      <c r="E189">
        <f t="shared" si="21"/>
        <v>0.35400000000000026</v>
      </c>
      <c r="F189">
        <f t="shared" si="18"/>
        <v>2.504733094005628</v>
      </c>
      <c r="G189">
        <f t="shared" si="19"/>
        <v>2.634772050284835</v>
      </c>
      <c r="H189">
        <f t="shared" si="20"/>
        <v>1.4733746291064849</v>
      </c>
      <c r="I189">
        <f t="shared" si="22"/>
        <v>0.35500000000000026</v>
      </c>
      <c r="J189">
        <f t="shared" si="23"/>
        <v>45.63566982905427</v>
      </c>
      <c r="K189">
        <f t="shared" si="24"/>
        <v>-17.868038349217336</v>
      </c>
      <c r="L189">
        <f t="shared" si="25"/>
        <v>5.462641835240918</v>
      </c>
    </row>
    <row r="190" spans="5:12" ht="15">
      <c r="E190">
        <f t="shared" si="21"/>
        <v>0.35600000000000026</v>
      </c>
      <c r="F190">
        <f t="shared" si="18"/>
        <v>2.5960044336637367</v>
      </c>
      <c r="G190">
        <f t="shared" si="19"/>
        <v>2.5990359735864</v>
      </c>
      <c r="H190">
        <f t="shared" si="20"/>
        <v>1.4842999127769667</v>
      </c>
      <c r="I190">
        <f t="shared" si="22"/>
        <v>0.35700000000000026</v>
      </c>
      <c r="J190">
        <f t="shared" si="23"/>
        <v>44.56166158243354</v>
      </c>
      <c r="K190">
        <f t="shared" si="24"/>
        <v>-20.240356982270427</v>
      </c>
      <c r="L190">
        <f t="shared" si="25"/>
        <v>9.242938513983825</v>
      </c>
    </row>
    <row r="191" spans="5:12" ht="15">
      <c r="E191">
        <f t="shared" si="21"/>
        <v>0.35800000000000026</v>
      </c>
      <c r="F191">
        <f t="shared" si="18"/>
        <v>2.685127756828604</v>
      </c>
      <c r="G191">
        <f t="shared" si="19"/>
        <v>2.5585552596218593</v>
      </c>
      <c r="H191">
        <f t="shared" si="20"/>
        <v>1.5027857898049344</v>
      </c>
      <c r="I191">
        <f t="shared" si="22"/>
        <v>0.35900000000000026</v>
      </c>
      <c r="J191">
        <f t="shared" si="23"/>
        <v>43.12464684973412</v>
      </c>
      <c r="K191">
        <f t="shared" si="24"/>
        <v>-22.341376692975846</v>
      </c>
      <c r="L191">
        <f t="shared" si="25"/>
        <v>13.118299208738737</v>
      </c>
    </row>
    <row r="192" spans="5:12" ht="15">
      <c r="E192">
        <f t="shared" si="21"/>
        <v>0.36000000000000026</v>
      </c>
      <c r="F192">
        <f t="shared" si="18"/>
        <v>2.771377050528072</v>
      </c>
      <c r="G192">
        <f t="shared" si="19"/>
        <v>2.5138725062359075</v>
      </c>
      <c r="H192">
        <f t="shared" si="20"/>
        <v>1.5290223882224119</v>
      </c>
      <c r="I192">
        <f t="shared" si="22"/>
        <v>0.36100000000000027</v>
      </c>
      <c r="J192">
        <f t="shared" si="23"/>
        <v>41.33307481400768</v>
      </c>
      <c r="K192">
        <f t="shared" si="24"/>
        <v>-24.143066214386423</v>
      </c>
      <c r="L192">
        <f t="shared" si="25"/>
        <v>17.052277202414963</v>
      </c>
    </row>
    <row r="193" spans="5:12" ht="15">
      <c r="E193">
        <f t="shared" si="21"/>
        <v>0.36200000000000027</v>
      </c>
      <c r="F193">
        <f t="shared" si="18"/>
        <v>2.8540432001560876</v>
      </c>
      <c r="G193">
        <f t="shared" si="19"/>
        <v>2.4655863738071346</v>
      </c>
      <c r="H193">
        <f t="shared" si="20"/>
        <v>1.5631269426272418</v>
      </c>
      <c r="I193">
        <f t="shared" si="22"/>
        <v>0.36300000000000027</v>
      </c>
      <c r="J193">
        <f t="shared" si="23"/>
        <v>39.19919078345987</v>
      </c>
      <c r="K193">
        <f t="shared" si="24"/>
        <v>-25.619867706256215</v>
      </c>
      <c r="L193">
        <f t="shared" si="25"/>
        <v>21.0071034184862</v>
      </c>
    </row>
    <row r="194" spans="5:12" ht="15">
      <c r="E194">
        <f t="shared" si="21"/>
        <v>0.36400000000000027</v>
      </c>
      <c r="F194">
        <f t="shared" si="18"/>
        <v>2.9324415817230074</v>
      </c>
      <c r="G194">
        <f t="shared" si="19"/>
        <v>2.414346638394622</v>
      </c>
      <c r="H194">
        <f t="shared" si="20"/>
        <v>1.6051411494642143</v>
      </c>
      <c r="I194">
        <f t="shared" si="22"/>
        <v>0.36500000000000027</v>
      </c>
      <c r="J194">
        <f t="shared" si="23"/>
        <v>36.73898817531259</v>
      </c>
      <c r="K194">
        <f t="shared" si="24"/>
        <v>-26.749007120388832</v>
      </c>
      <c r="L194">
        <f t="shared" si="25"/>
        <v>24.944044805892386</v>
      </c>
    </row>
    <row r="195" spans="5:12" ht="15">
      <c r="E195">
        <f t="shared" si="21"/>
        <v>0.36600000000000027</v>
      </c>
      <c r="F195">
        <f t="shared" si="18"/>
        <v>3.0059195580736326</v>
      </c>
      <c r="G195">
        <f t="shared" si="19"/>
        <v>2.3608486241538444</v>
      </c>
      <c r="H195">
        <f t="shared" si="20"/>
        <v>1.655029239075999</v>
      </c>
      <c r="I195">
        <f t="shared" si="22"/>
        <v>0.36700000000000027</v>
      </c>
      <c r="J195">
        <f t="shared" si="23"/>
        <v>33.97212132600977</v>
      </c>
      <c r="K195">
        <f t="shared" si="24"/>
        <v>-27.510782459207327</v>
      </c>
      <c r="L195">
        <f t="shared" si="25"/>
        <v>28.823779790837808</v>
      </c>
    </row>
    <row r="196" spans="5:12" ht="15">
      <c r="E196">
        <f t="shared" si="21"/>
        <v>0.36800000000000027</v>
      </c>
      <c r="F196">
        <f t="shared" si="18"/>
        <v>3.0738638007256522</v>
      </c>
      <c r="G196">
        <f t="shared" si="19"/>
        <v>2.3058270592354297</v>
      </c>
      <c r="H196">
        <f t="shared" si="20"/>
        <v>1.7126767986576747</v>
      </c>
      <c r="I196">
        <f t="shared" si="22"/>
        <v>0.36900000000000027</v>
      </c>
      <c r="J196">
        <f t="shared" si="23"/>
        <v>30.921779225145247</v>
      </c>
      <c r="K196">
        <f t="shared" si="24"/>
        <v>-27.88882654265776</v>
      </c>
      <c r="L196">
        <f t="shared" si="25"/>
        <v>32.60678731324681</v>
      </c>
    </row>
    <row r="197" spans="5:12" ht="15">
      <c r="E197">
        <f t="shared" si="21"/>
        <v>0.3700000000000003</v>
      </c>
      <c r="F197">
        <f t="shared" si="18"/>
        <v>3.135707359175943</v>
      </c>
      <c r="G197">
        <f t="shared" si="19"/>
        <v>2.250049406150114</v>
      </c>
      <c r="H197">
        <f t="shared" si="20"/>
        <v>1.7778903732841684</v>
      </c>
      <c r="I197">
        <f t="shared" si="22"/>
        <v>0.3710000000000003</v>
      </c>
      <c r="J197">
        <f t="shared" si="23"/>
        <v>27.614520670759177</v>
      </c>
      <c r="K197">
        <f t="shared" si="24"/>
        <v>-27.870341090058236</v>
      </c>
      <c r="L197">
        <f t="shared" si="25"/>
        <v>36.253745756826795</v>
      </c>
    </row>
    <row r="198" spans="5:12" ht="15">
      <c r="E198">
        <f t="shared" si="21"/>
        <v>0.3720000000000003</v>
      </c>
      <c r="F198">
        <f t="shared" si="18"/>
        <v>3.190936400517461</v>
      </c>
      <c r="G198">
        <f t="shared" si="19"/>
        <v>2.1943087239699977</v>
      </c>
      <c r="H198">
        <f t="shared" si="20"/>
        <v>1.850397864797822</v>
      </c>
      <c r="I198">
        <f t="shared" si="22"/>
        <v>0.3730000000000003</v>
      </c>
      <c r="J198">
        <f t="shared" si="23"/>
        <v>24.08007174698732</v>
      </c>
      <c r="K198">
        <f t="shared" si="24"/>
        <v>-27.446299151444784</v>
      </c>
      <c r="L198">
        <f t="shared" si="25"/>
        <v>39.72593790631004</v>
      </c>
    </row>
    <row r="199" spans="5:12" ht="15">
      <c r="E199">
        <f t="shared" si="21"/>
        <v>0.3740000000000003</v>
      </c>
      <c r="F199">
        <f t="shared" si="18"/>
        <v>3.239096544011436</v>
      </c>
      <c r="G199">
        <f t="shared" si="19"/>
        <v>2.139416125667108</v>
      </c>
      <c r="H199">
        <f t="shared" si="20"/>
        <v>1.9298497406104422</v>
      </c>
      <c r="I199">
        <f t="shared" si="22"/>
        <v>0.3750000000000003</v>
      </c>
      <c r="J199">
        <f t="shared" si="23"/>
        <v>20.351086927224742</v>
      </c>
      <c r="K199">
        <f t="shared" si="24"/>
        <v>-26.611613185528714</v>
      </c>
      <c r="L199">
        <f t="shared" si="25"/>
        <v>42.98565792583316</v>
      </c>
    </row>
    <row r="200" spans="5:12" ht="15">
      <c r="E200">
        <f t="shared" si="21"/>
        <v>0.3760000000000003</v>
      </c>
      <c r="F200">
        <f t="shared" si="18"/>
        <v>3.2797987178658854</v>
      </c>
      <c r="G200">
        <f t="shared" si="19"/>
        <v>2.0861928992960506</v>
      </c>
      <c r="H200">
        <f t="shared" si="20"/>
        <v>2.0158210564621086</v>
      </c>
      <c r="I200">
        <f t="shared" si="22"/>
        <v>0.3770000000000003</v>
      </c>
      <c r="J200">
        <f t="shared" si="23"/>
        <v>16.462875503128622</v>
      </c>
      <c r="K200">
        <f t="shared" si="24"/>
        <v>-25.365266377124417</v>
      </c>
      <c r="L200">
        <f t="shared" si="25"/>
        <v>45.99661625097103</v>
      </c>
    </row>
    <row r="201" spans="5:12" ht="15">
      <c r="E201">
        <f t="shared" si="21"/>
        <v>0.3780000000000003</v>
      </c>
      <c r="F201">
        <f t="shared" si="18"/>
        <v>3.3127244688721427</v>
      </c>
      <c r="G201">
        <f t="shared" si="19"/>
        <v>2.0354623665418017</v>
      </c>
      <c r="H201">
        <f t="shared" si="20"/>
        <v>2.1078142889640508</v>
      </c>
      <c r="I201">
        <f t="shared" si="22"/>
        <v>0.3790000000000003</v>
      </c>
      <c r="J201">
        <f t="shared" si="23"/>
        <v>12.45309542753591</v>
      </c>
      <c r="K201">
        <f t="shared" si="24"/>
        <v>-23.710405112828937</v>
      </c>
      <c r="L201">
        <f t="shared" si="25"/>
        <v>48.72433822516471</v>
      </c>
    </row>
    <row r="202" spans="5:12" ht="15">
      <c r="E202">
        <f t="shared" si="21"/>
        <v>0.3800000000000003</v>
      </c>
      <c r="F202">
        <f t="shared" si="18"/>
        <v>3.3376306597272145</v>
      </c>
      <c r="G202">
        <f t="shared" si="19"/>
        <v>1.9880415563161438</v>
      </c>
      <c r="H202">
        <f t="shared" si="20"/>
        <v>2.2052629654143803</v>
      </c>
      <c r="I202">
        <f t="shared" si="22"/>
        <v>0.3810000000000003</v>
      </c>
      <c r="J202">
        <f t="shared" si="23"/>
        <v>8.361417033702738</v>
      </c>
      <c r="K202">
        <f t="shared" si="24"/>
        <v>-21.65439088769226</v>
      </c>
      <c r="L202">
        <f t="shared" si="25"/>
        <v>51.13655229083509</v>
      </c>
    </row>
    <row r="203" spans="5:12" ht="15">
      <c r="E203">
        <f t="shared" si="21"/>
        <v>0.3820000000000003</v>
      </c>
      <c r="F203">
        <f t="shared" si="18"/>
        <v>3.35435349379462</v>
      </c>
      <c r="G203">
        <f t="shared" si="19"/>
        <v>1.9447327745407592</v>
      </c>
      <c r="H203">
        <f t="shared" si="20"/>
        <v>2.3075360699960505</v>
      </c>
      <c r="I203">
        <f t="shared" si="22"/>
        <v>0.3830000000000003</v>
      </c>
      <c r="J203">
        <f t="shared" si="23"/>
        <v>4.2291594500918315</v>
      </c>
      <c r="K203">
        <f t="shared" si="24"/>
        <v>-19.208810294247353</v>
      </c>
      <c r="L203">
        <f t="shared" si="25"/>
        <v>53.20356356735285</v>
      </c>
    </row>
    <row r="204" spans="5:12" ht="15">
      <c r="E204">
        <f t="shared" si="21"/>
        <v>0.3840000000000003</v>
      </c>
      <c r="F204">
        <f t="shared" si="18"/>
        <v>3.3628118126948037</v>
      </c>
      <c r="G204">
        <f t="shared" si="19"/>
        <v>1.9063151539522645</v>
      </c>
      <c r="H204">
        <f t="shared" si="20"/>
        <v>2.4139431971307563</v>
      </c>
      <c r="I204">
        <f t="shared" si="22"/>
        <v>0.3850000000000003</v>
      </c>
      <c r="J204">
        <f t="shared" si="23"/>
        <v>0.09890286519409477</v>
      </c>
      <c r="K204">
        <f t="shared" si="24"/>
        <v>-16.389442145246942</v>
      </c>
      <c r="L204">
        <f t="shared" si="25"/>
        <v>54.89860871273029</v>
      </c>
    </row>
    <row r="205" spans="5:12" ht="15">
      <c r="E205">
        <f t="shared" si="21"/>
        <v>0.3860000000000003</v>
      </c>
      <c r="F205">
        <f aca="true" t="shared" si="26" ref="F205:F230">EXP($E205*$F$9)*$H$6*(1+COS($F$10*$E205+0)*(1/$D$2-1))</f>
        <v>3.363009618425192</v>
      </c>
      <c r="G205">
        <f aca="true" t="shared" si="27" ref="G205:G230">EXP($E205*$F$9)*$H$6*(1+COS($F$10*$E205+PI()*2/3)*(1/$D$2-1))</f>
        <v>1.8735362696617706</v>
      </c>
      <c r="H205">
        <f aca="true" t="shared" si="28" ref="H205:H230">EXP($E205*$F$9)*$H$6*(1+COS($F$10*$E205+PI()*4/3)*(1/$D$2-1))</f>
        <v>2.523740414556217</v>
      </c>
      <c r="I205">
        <f t="shared" si="22"/>
        <v>0.3870000000000003</v>
      </c>
      <c r="J205">
        <f t="shared" si="23"/>
        <v>-3.985919893259023</v>
      </c>
      <c r="K205">
        <f t="shared" si="24"/>
        <v>-13.216181199267584</v>
      </c>
      <c r="L205">
        <f t="shared" si="25"/>
        <v>56.198188073798896</v>
      </c>
    </row>
    <row r="206" spans="5:12" ht="15">
      <c r="E206">
        <f aca="true" t="shared" si="29" ref="E206:E239">E205+0.002</f>
        <v>0.3880000000000003</v>
      </c>
      <c r="F206">
        <f t="shared" si="26"/>
        <v>3.355037778638674</v>
      </c>
      <c r="G206">
        <f t="shared" si="27"/>
        <v>1.8471039072632354</v>
      </c>
      <c r="H206">
        <f t="shared" si="28"/>
        <v>2.636136790703815</v>
      </c>
      <c r="I206">
        <f t="shared" si="22"/>
        <v>0.3890000000000003</v>
      </c>
      <c r="J206">
        <f t="shared" si="23"/>
        <v>-7.98144871946959</v>
      </c>
      <c r="K206">
        <f t="shared" si="24"/>
        <v>-9.71291838997911</v>
      </c>
      <c r="L206">
        <f t="shared" si="25"/>
        <v>57.082371280511474</v>
      </c>
    </row>
    <row r="207" spans="5:12" ht="15">
      <c r="E207">
        <f t="shared" si="29"/>
        <v>0.3900000000000003</v>
      </c>
      <c r="F207">
        <f t="shared" si="26"/>
        <v>3.3390748811997346</v>
      </c>
      <c r="G207">
        <f t="shared" si="27"/>
        <v>1.8276780704832771</v>
      </c>
      <c r="H207">
        <f t="shared" si="28"/>
        <v>2.750301533264838</v>
      </c>
      <c r="I207">
        <f t="shared" si="22"/>
        <v>0.3910000000000003</v>
      </c>
      <c r="J207">
        <f t="shared" si="23"/>
        <v>-11.843834537597953</v>
      </c>
      <c r="K207">
        <f t="shared" si="24"/>
        <v>-5.907377901178562</v>
      </c>
      <c r="L207">
        <f t="shared" si="25"/>
        <v>57.535072632870445</v>
      </c>
    </row>
    <row r="208" spans="5:12" ht="15">
      <c r="E208">
        <f t="shared" si="29"/>
        <v>0.3920000000000003</v>
      </c>
      <c r="F208">
        <f t="shared" si="26"/>
        <v>3.3153872121245387</v>
      </c>
      <c r="G208">
        <f t="shared" si="27"/>
        <v>1.81586331468092</v>
      </c>
      <c r="H208">
        <f t="shared" si="28"/>
        <v>2.865371678530579</v>
      </c>
      <c r="I208">
        <f t="shared" si="22"/>
        <v>0.3930000000000003</v>
      </c>
      <c r="J208">
        <f t="shared" si="23"/>
        <v>-15.529686350461466</v>
      </c>
      <c r="K208">
        <f t="shared" si="24"/>
        <v>-1.830911876555928</v>
      </c>
      <c r="L208">
        <f t="shared" si="25"/>
        <v>57.54429286331492</v>
      </c>
    </row>
    <row r="209" spans="5:12" ht="15">
      <c r="E209">
        <f t="shared" si="29"/>
        <v>0.3940000000000003</v>
      </c>
      <c r="F209">
        <f t="shared" si="26"/>
        <v>3.2843278394236157</v>
      </c>
      <c r="G209">
        <f t="shared" si="27"/>
        <v>1.8122014909278081</v>
      </c>
      <c r="H209">
        <f t="shared" si="28"/>
        <v>2.980460264257209</v>
      </c>
      <c r="I209">
        <f t="shared" si="22"/>
        <v>0.3950000000000003</v>
      </c>
      <c r="J209">
        <f t="shared" si="23"/>
        <v>-18.996522648652352</v>
      </c>
      <c r="K209">
        <f t="shared" si="24"/>
        <v>2.481745999151961</v>
      </c>
      <c r="L209">
        <f t="shared" si="25"/>
        <v>57.10232413095246</v>
      </c>
    </row>
    <row r="210" spans="5:12" ht="15">
      <c r="E210">
        <f t="shared" si="29"/>
        <v>0.3960000000000003</v>
      </c>
      <c r="F210">
        <f t="shared" si="26"/>
        <v>3.246334794126311</v>
      </c>
      <c r="G210">
        <f t="shared" si="27"/>
        <v>1.817164982926112</v>
      </c>
      <c r="H210">
        <f t="shared" si="28"/>
        <v>3.094664912519114</v>
      </c>
      <c r="I210">
        <f t="shared" si="22"/>
        <v>0.3970000000000003</v>
      </c>
      <c r="J210">
        <f t="shared" si="23"/>
        <v>-22.203222666880443</v>
      </c>
      <c r="K210">
        <f t="shared" si="24"/>
        <v>6.992766366695429</v>
      </c>
      <c r="L210">
        <f t="shared" si="25"/>
        <v>56.205915415361744</v>
      </c>
    </row>
    <row r="211" spans="5:12" ht="15">
      <c r="E211">
        <f t="shared" si="29"/>
        <v>0.3980000000000003</v>
      </c>
      <c r="F211">
        <f t="shared" si="26"/>
        <v>3.20192834879255</v>
      </c>
      <c r="G211">
        <f t="shared" si="27"/>
        <v>1.831150515659503</v>
      </c>
      <c r="H211">
        <f t="shared" si="28"/>
        <v>3.2070767433498375</v>
      </c>
      <c r="I211">
        <f t="shared" si="22"/>
        <v>0.3990000000000003</v>
      </c>
      <c r="J211">
        <f t="shared" si="23"/>
        <v>-25.11047288477195</v>
      </c>
      <c r="K211">
        <f t="shared" si="24"/>
        <v>11.661547389580907</v>
      </c>
      <c r="L211">
        <f t="shared" si="25"/>
        <v>54.856395824167635</v>
      </c>
    </row>
    <row r="212" spans="5:12" ht="15">
      <c r="E212">
        <f t="shared" si="29"/>
        <v>0.4000000000000003</v>
      </c>
      <c r="F212">
        <f t="shared" si="26"/>
        <v>3.151707403023006</v>
      </c>
      <c r="G212">
        <f t="shared" si="27"/>
        <v>1.8544736104386648</v>
      </c>
      <c r="H212">
        <f t="shared" si="28"/>
        <v>3.316789534998173</v>
      </c>
      <c r="I212">
        <f t="shared" si="22"/>
        <v>0.4010000000000003</v>
      </c>
      <c r="J212">
        <f t="shared" si="23"/>
        <v>-27.68120412479644</v>
      </c>
      <c r="K212">
        <f t="shared" si="24"/>
        <v>16.445072741846907</v>
      </c>
      <c r="L212">
        <f t="shared" si="25"/>
        <v>53.059753707266076</v>
      </c>
    </row>
    <row r="213" spans="5:12" ht="15">
      <c r="E213">
        <f t="shared" si="29"/>
        <v>0.4020000000000003</v>
      </c>
      <c r="F213">
        <f t="shared" si="26"/>
        <v>3.096344994773413</v>
      </c>
      <c r="G213">
        <f t="shared" si="27"/>
        <v>1.8873637559223586</v>
      </c>
      <c r="H213">
        <f t="shared" si="28"/>
        <v>3.422909042412705</v>
      </c>
      <c r="I213">
        <f t="shared" si="22"/>
        <v>0.4030000000000003</v>
      </c>
      <c r="J213">
        <f t="shared" si="23"/>
        <v>-29.88101460196832</v>
      </c>
      <c r="K213">
        <f t="shared" si="24"/>
        <v>21.29830144016274</v>
      </c>
      <c r="L213">
        <f t="shared" si="25"/>
        <v>50.82666987854485</v>
      </c>
    </row>
    <row r="214" spans="5:12" ht="15">
      <c r="E214">
        <f t="shared" si="29"/>
        <v>0.4040000000000003</v>
      </c>
      <c r="F214">
        <f t="shared" si="26"/>
        <v>3.0365829655694765</v>
      </c>
      <c r="G214">
        <f t="shared" si="27"/>
        <v>1.9299603588026841</v>
      </c>
      <c r="H214">
        <f t="shared" si="28"/>
        <v>3.524562382169795</v>
      </c>
      <c r="I214">
        <f t="shared" si="22"/>
        <v>0.4050000000000003</v>
      </c>
      <c r="J214">
        <f t="shared" si="23"/>
        <v>-31.67857432937124</v>
      </c>
      <c r="K214">
        <f t="shared" si="24"/>
        <v>26.174586189981785</v>
      </c>
      <c r="L214">
        <f t="shared" si="25"/>
        <v>48.17250367943022</v>
      </c>
    </row>
    <row r="215" spans="5:12" ht="15">
      <c r="E215">
        <f t="shared" si="29"/>
        <v>0.4060000000000003</v>
      </c>
      <c r="F215">
        <f t="shared" si="26"/>
        <v>2.973225816910734</v>
      </c>
      <c r="G215">
        <f t="shared" si="27"/>
        <v>1.9823095311826477</v>
      </c>
      <c r="H215">
        <f t="shared" si="28"/>
        <v>3.6209073895286554</v>
      </c>
      <c r="I215">
        <f t="shared" si="22"/>
        <v>0.4070000000000003</v>
      </c>
      <c r="J215">
        <f t="shared" si="23"/>
        <v>-33.046006380658326</v>
      </c>
      <c r="K215">
        <f t="shared" si="24"/>
        <v>31.02611655752016</v>
      </c>
      <c r="L215">
        <f t="shared" si="25"/>
        <v>45.1172310735883</v>
      </c>
    </row>
    <row r="216" spans="5:12" ht="15">
      <c r="E216">
        <f t="shared" si="29"/>
        <v>0.4080000000000003</v>
      </c>
      <c r="F216">
        <f t="shared" si="26"/>
        <v>2.9071338041494172</v>
      </c>
      <c r="G216">
        <f t="shared" si="27"/>
        <v>2.044361764297688</v>
      </c>
      <c r="H216">
        <f t="shared" si="28"/>
        <v>3.711141851675832</v>
      </c>
      <c r="I216">
        <f t="shared" si="22"/>
        <v>0.4090000000000003</v>
      </c>
      <c r="J216">
        <f t="shared" si="23"/>
        <v>-33.959240655794446</v>
      </c>
      <c r="K216">
        <f t="shared" si="24"/>
        <v>35.8043829518255</v>
      </c>
      <c r="L216">
        <f t="shared" si="25"/>
        <v>41.6853344348704</v>
      </c>
    </row>
    <row r="217" spans="5:12" ht="15">
      <c r="E217">
        <f t="shared" si="29"/>
        <v>0.4100000000000003</v>
      </c>
      <c r="F217">
        <f t="shared" si="26"/>
        <v>2.8392153228378283</v>
      </c>
      <c r="G217">
        <f t="shared" si="27"/>
        <v>2.115970530201339</v>
      </c>
      <c r="H217">
        <f t="shared" si="28"/>
        <v>3.794512520545573</v>
      </c>
      <c r="I217">
        <f t="shared" si="22"/>
        <v>0.4110000000000003</v>
      </c>
      <c r="J217">
        <f t="shared" si="23"/>
        <v>-34.39833598857153</v>
      </c>
      <c r="K217">
        <f t="shared" si="24"/>
        <v>40.46065710790977</v>
      </c>
      <c r="L217">
        <f t="shared" si="25"/>
        <v>37.905644175961285</v>
      </c>
    </row>
    <row r="218" spans="5:12" ht="15">
      <c r="E218">
        <f t="shared" si="29"/>
        <v>0.4120000000000003</v>
      </c>
      <c r="F218">
        <f t="shared" si="26"/>
        <v>2.770418650860685</v>
      </c>
      <c r="G218">
        <f t="shared" si="27"/>
        <v>2.196891844417159</v>
      </c>
      <c r="H218">
        <f t="shared" si="28"/>
        <v>3.8703238088974956</v>
      </c>
      <c r="I218">
        <f t="shared" si="22"/>
        <v>0.4130000000000003</v>
      </c>
      <c r="J218">
        <f t="shared" si="23"/>
        <v>-34.34776667304137</v>
      </c>
      <c r="K218">
        <f t="shared" si="24"/>
        <v>44.94648450669177</v>
      </c>
      <c r="L218">
        <f t="shared" si="25"/>
        <v>33.811132859219185</v>
      </c>
    </row>
    <row r="219" spans="5:12" ht="15">
      <c r="E219">
        <f t="shared" si="29"/>
        <v>0.4140000000000003</v>
      </c>
      <c r="F219">
        <f t="shared" si="26"/>
        <v>2.7017231175146024</v>
      </c>
      <c r="G219">
        <f t="shared" si="27"/>
        <v>2.2867848134305424</v>
      </c>
      <c r="H219">
        <f t="shared" si="28"/>
        <v>3.937946074615934</v>
      </c>
      <c r="I219">
        <f t="shared" si="22"/>
        <v>0.4150000000000003</v>
      </c>
      <c r="J219">
        <f t="shared" si="23"/>
        <v>-33.79666976954507</v>
      </c>
      <c r="K219">
        <f t="shared" si="24"/>
        <v>49.21418395364103</v>
      </c>
      <c r="L219">
        <f t="shared" si="25"/>
        <v>29.438662928418875</v>
      </c>
    </row>
    <row r="220" spans="5:12" ht="15">
      <c r="E220">
        <f t="shared" si="29"/>
        <v>0.4160000000000003</v>
      </c>
      <c r="F220">
        <f t="shared" si="26"/>
        <v>2.634129777975512</v>
      </c>
      <c r="G220">
        <f t="shared" si="27"/>
        <v>2.3852131813378246</v>
      </c>
      <c r="H220">
        <f t="shared" si="28"/>
        <v>3.996823400472772</v>
      </c>
      <c r="I220">
        <f t="shared" si="22"/>
        <v>0.4170000000000003</v>
      </c>
      <c r="J220">
        <f t="shared" si="23"/>
        <v>-32.73904987713824</v>
      </c>
      <c r="K220">
        <f t="shared" si="24"/>
        <v>53.2173493684906</v>
      </c>
      <c r="L220">
        <f t="shared" si="25"/>
        <v>24.828689695900884</v>
      </c>
    </row>
    <row r="221" spans="5:12" ht="15">
      <c r="E221">
        <f t="shared" si="29"/>
        <v>0.4180000000000003</v>
      </c>
      <c r="F221">
        <f t="shared" si="26"/>
        <v>2.5686516782212356</v>
      </c>
      <c r="G221">
        <f t="shared" si="27"/>
        <v>2.491647880074806</v>
      </c>
      <c r="H221">
        <f t="shared" si="28"/>
        <v>4.046480779864574</v>
      </c>
      <c r="I221">
        <f t="shared" si="22"/>
        <v>0.4190000000000003</v>
      </c>
      <c r="J221">
        <f t="shared" si="23"/>
        <v>-31.17393842591973</v>
      </c>
      <c r="K221">
        <f t="shared" si="24"/>
        <v>56.911348715887385</v>
      </c>
      <c r="L221">
        <f t="shared" si="25"/>
        <v>20.02492170869761</v>
      </c>
    </row>
    <row r="222" spans="5:12" ht="15">
      <c r="E222">
        <f t="shared" si="29"/>
        <v>0.4200000000000003</v>
      </c>
      <c r="F222">
        <f t="shared" si="26"/>
        <v>2.506303801369396</v>
      </c>
      <c r="G222">
        <f t="shared" si="27"/>
        <v>2.6054705775065807</v>
      </c>
      <c r="H222">
        <f t="shared" si="28"/>
        <v>4.086530623281969</v>
      </c>
      <c r="I222">
        <f t="shared" si="22"/>
        <v>0.4210000000000003</v>
      </c>
      <c r="J222">
        <f t="shared" si="23"/>
        <v>-29.105504946840917</v>
      </c>
      <c r="K222">
        <f t="shared" si="24"/>
        <v>60.25381493365484</v>
      </c>
      <c r="L222">
        <f t="shared" si="25"/>
        <v>15.073941094599238</v>
      </c>
    </row>
    <row r="223" spans="5:12" ht="15">
      <c r="E223">
        <f t="shared" si="29"/>
        <v>0.4220000000000003</v>
      </c>
      <c r="F223">
        <f t="shared" si="26"/>
        <v>2.4480927914757142</v>
      </c>
      <c r="G223">
        <f t="shared" si="27"/>
        <v>2.7259782073738905</v>
      </c>
      <c r="H223">
        <f t="shared" si="28"/>
        <v>4.116678505471167</v>
      </c>
      <c r="I223">
        <f t="shared" si="22"/>
        <v>0.4230000000000003</v>
      </c>
      <c r="J223">
        <f t="shared" si="23"/>
        <v>-26.543118214611837</v>
      </c>
      <c r="K223">
        <f t="shared" si="24"/>
        <v>63.20512369285408</v>
      </c>
      <c r="L223">
        <f t="shared" si="25"/>
        <v>10.02478694954422</v>
      </c>
    </row>
    <row r="224" spans="5:12" ht="15">
      <c r="E224">
        <f t="shared" si="29"/>
        <v>0.4240000000000003</v>
      </c>
      <c r="F224">
        <f t="shared" si="26"/>
        <v>2.3950065550464905</v>
      </c>
      <c r="G224">
        <f t="shared" si="27"/>
        <v>2.852388454759599</v>
      </c>
      <c r="H224">
        <f t="shared" si="28"/>
        <v>4.136728079370256</v>
      </c>
      <c r="I224">
        <f t="shared" si="22"/>
        <v>0.4250000000000003</v>
      </c>
      <c r="J224">
        <f t="shared" si="23"/>
        <v>-23.501355627888888</v>
      </c>
      <c r="K224">
        <f t="shared" si="24"/>
        <v>65.72885285389368</v>
      </c>
      <c r="L224">
        <f t="shared" si="25"/>
        <v>4.928505266307499</v>
      </c>
    </row>
    <row r="225" spans="5:12" ht="15">
      <c r="E225">
        <f t="shared" si="29"/>
        <v>0.4260000000000003</v>
      </c>
      <c r="F225">
        <f t="shared" si="26"/>
        <v>2.3480038437907127</v>
      </c>
      <c r="G225">
        <f t="shared" si="27"/>
        <v>2.9838461604673863</v>
      </c>
      <c r="H225">
        <f t="shared" si="28"/>
        <v>4.146585089902871</v>
      </c>
      <c r="I225">
        <f t="shared" si="22"/>
        <v>0.4270000000000003</v>
      </c>
      <c r="J225">
        <f t="shared" si="23"/>
        <v>-19.999959685405226</v>
      </c>
      <c r="K225">
        <f t="shared" si="24"/>
        <v>67.79221856557432</v>
      </c>
      <c r="L225">
        <f t="shared" si="25"/>
        <v>-0.16233068378967971</v>
      </c>
    </row>
    <row r="226" spans="5:12" ht="15">
      <c r="E226">
        <f t="shared" si="29"/>
        <v>0.4280000000000003</v>
      </c>
      <c r="F226">
        <f t="shared" si="26"/>
        <v>2.308003924419902</v>
      </c>
      <c r="G226">
        <f t="shared" si="27"/>
        <v>3.119430597598535</v>
      </c>
      <c r="H226">
        <f t="shared" si="28"/>
        <v>4.1462604285352915</v>
      </c>
      <c r="I226">
        <f t="shared" si="22"/>
        <v>0.4290000000000003</v>
      </c>
      <c r="J226">
        <f t="shared" si="23"/>
        <v>-16.063740932919387</v>
      </c>
      <c r="K226">
        <f t="shared" si="24"/>
        <v>69.36648309008369</v>
      </c>
      <c r="L226">
        <f t="shared" si="25"/>
        <v>-5.194125224202479</v>
      </c>
    </row>
    <row r="227" spans="5:12" ht="15">
      <c r="E227">
        <f t="shared" si="29"/>
        <v>0.4300000000000003</v>
      </c>
      <c r="F227">
        <f t="shared" si="26"/>
        <v>2.2758764425540634</v>
      </c>
      <c r="G227">
        <f t="shared" si="27"/>
        <v>3.2581635637787025</v>
      </c>
      <c r="H227">
        <f t="shared" si="28"/>
        <v>4.135872178086887</v>
      </c>
      <c r="I227">
        <f t="shared" si="22"/>
        <v>0.4310000000000003</v>
      </c>
      <c r="J227">
        <f t="shared" si="23"/>
        <v>-11.72242728893912</v>
      </c>
      <c r="K227">
        <f t="shared" si="24"/>
        <v>70.42732962578663</v>
      </c>
      <c r="L227">
        <f t="shared" si="25"/>
        <v>-10.112785765523205</v>
      </c>
    </row>
    <row r="228" spans="5:12" ht="15">
      <c r="E228">
        <f t="shared" si="29"/>
        <v>0.43200000000000033</v>
      </c>
      <c r="F228">
        <f t="shared" si="26"/>
        <v>2.252431587976185</v>
      </c>
      <c r="G228">
        <f t="shared" si="27"/>
        <v>3.399018223030276</v>
      </c>
      <c r="H228">
        <f t="shared" si="28"/>
        <v>4.11564660655584</v>
      </c>
      <c r="I228">
        <f t="shared" si="22"/>
        <v>0.43300000000000033</v>
      </c>
      <c r="J228">
        <f t="shared" si="23"/>
        <v>-7.010460201749551</v>
      </c>
      <c r="K228">
        <f t="shared" si="24"/>
        <v>70.95519964052792</v>
      </c>
      <c r="L228">
        <f t="shared" si="25"/>
        <v>-14.86426397693784</v>
      </c>
    </row>
    <row r="229" spans="5:12" ht="15">
      <c r="E229">
        <f t="shared" si="29"/>
        <v>0.43400000000000033</v>
      </c>
      <c r="F229">
        <f t="shared" si="26"/>
        <v>2.238410667572686</v>
      </c>
      <c r="G229">
        <f t="shared" si="27"/>
        <v>3.540928622311332</v>
      </c>
      <c r="H229">
        <f t="shared" si="28"/>
        <v>4.085918078601964</v>
      </c>
      <c r="I229">
        <f t="shared" si="22"/>
        <v>0.43500000000000033</v>
      </c>
      <c r="J229">
        <f t="shared" si="23"/>
        <v>-1.9667386414872183</v>
      </c>
      <c r="K229">
        <f t="shared" si="24"/>
        <v>70.93558851962338</v>
      </c>
      <c r="L229">
        <f t="shared" si="25"/>
        <v>-19.39510743733484</v>
      </c>
    </row>
    <row r="230" spans="5:8" ht="15">
      <c r="E230">
        <f t="shared" si="29"/>
        <v>0.43600000000000033</v>
      </c>
      <c r="F230">
        <f t="shared" si="26"/>
        <v>2.2344771902897116</v>
      </c>
      <c r="G230">
        <f t="shared" si="27"/>
        <v>3.6827997993505788</v>
      </c>
      <c r="H230">
        <f t="shared" si="28"/>
        <v>4.047127863727295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sjb39</dc:creator>
  <cp:keywords/>
  <dc:description/>
  <cp:lastModifiedBy>sjb39</cp:lastModifiedBy>
  <dcterms:created xsi:type="dcterms:W3CDTF">2011-08-22T13:53:19Z</dcterms:created>
  <dcterms:modified xsi:type="dcterms:W3CDTF">2011-08-24T14:34:33Z</dcterms:modified>
  <cp:category/>
  <cp:version/>
  <cp:contentType/>
  <cp:contentStatus/>
</cp:coreProperties>
</file>